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DA7E8E4-997B-468D-A2BC-084BAAC727A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YOUR INFO" sheetId="1" r:id="rId1"/>
    <sheet name="5-DAY TRACKING" sheetId="2" r:id="rId2"/>
    <sheet name="SHED LOG" sheetId="3" r:id="rId3"/>
  </sheets>
  <calcPr calcId="181029"/>
</workbook>
</file>

<file path=xl/calcChain.xml><?xml version="1.0" encoding="utf-8"?>
<calcChain xmlns="http://schemas.openxmlformats.org/spreadsheetml/2006/main">
  <c r="J13" i="3" l="1"/>
  <c r="J14" i="1"/>
  <c r="J15" i="1"/>
  <c r="J13" i="1"/>
  <c r="J12" i="1"/>
  <c r="J11" i="1"/>
  <c r="L9" i="1"/>
  <c r="K9" i="1"/>
  <c r="J208" i="3"/>
  <c r="I208" i="3"/>
  <c r="H208" i="3"/>
  <c r="G208" i="3"/>
  <c r="F208" i="3"/>
  <c r="E208" i="3"/>
  <c r="D208" i="3"/>
  <c r="K207" i="3"/>
  <c r="C207" i="3"/>
  <c r="B207" i="3"/>
  <c r="K206" i="3"/>
  <c r="C206" i="3"/>
  <c r="B206" i="3"/>
  <c r="K205" i="3"/>
  <c r="C205" i="3"/>
  <c r="B205" i="3"/>
  <c r="K204" i="3"/>
  <c r="J200" i="3"/>
  <c r="J191" i="3"/>
  <c r="I191" i="3"/>
  <c r="H191" i="3"/>
  <c r="G191" i="3"/>
  <c r="F191" i="3"/>
  <c r="E191" i="3"/>
  <c r="D191" i="3"/>
  <c r="K190" i="3"/>
  <c r="C190" i="3"/>
  <c r="B190" i="3"/>
  <c r="K189" i="3"/>
  <c r="C189" i="3"/>
  <c r="B189" i="3"/>
  <c r="K188" i="3"/>
  <c r="C188" i="3"/>
  <c r="B188" i="3"/>
  <c r="K187" i="3"/>
  <c r="J183" i="3"/>
  <c r="J174" i="3"/>
  <c r="I174" i="3"/>
  <c r="H174" i="3"/>
  <c r="G174" i="3"/>
  <c r="F174" i="3"/>
  <c r="E174" i="3"/>
  <c r="D174" i="3"/>
  <c r="K173" i="3"/>
  <c r="C173" i="3"/>
  <c r="B173" i="3"/>
  <c r="K172" i="3"/>
  <c r="C172" i="3"/>
  <c r="B172" i="3"/>
  <c r="K171" i="3"/>
  <c r="C171" i="3"/>
  <c r="B171" i="3"/>
  <c r="K170" i="3"/>
  <c r="J166" i="3"/>
  <c r="J157" i="3"/>
  <c r="I157" i="3"/>
  <c r="H157" i="3"/>
  <c r="G157" i="3"/>
  <c r="F157" i="3"/>
  <c r="E157" i="3"/>
  <c r="D157" i="3"/>
  <c r="K156" i="3"/>
  <c r="C156" i="3"/>
  <c r="B156" i="3"/>
  <c r="K155" i="3"/>
  <c r="C155" i="3"/>
  <c r="B155" i="3"/>
  <c r="K154" i="3"/>
  <c r="C154" i="3"/>
  <c r="B154" i="3"/>
  <c r="K153" i="3"/>
  <c r="J149" i="3"/>
  <c r="J140" i="3"/>
  <c r="I140" i="3"/>
  <c r="H140" i="3"/>
  <c r="G140" i="3"/>
  <c r="F140" i="3"/>
  <c r="E140" i="3"/>
  <c r="D140" i="3"/>
  <c r="K139" i="3"/>
  <c r="C139" i="3"/>
  <c r="B139" i="3"/>
  <c r="K138" i="3"/>
  <c r="C138" i="3"/>
  <c r="B138" i="3"/>
  <c r="K137" i="3"/>
  <c r="C137" i="3"/>
  <c r="B137" i="3"/>
  <c r="K136" i="3"/>
  <c r="J132" i="3"/>
  <c r="J123" i="3"/>
  <c r="I123" i="3"/>
  <c r="H123" i="3"/>
  <c r="G123" i="3"/>
  <c r="F123" i="3"/>
  <c r="E123" i="3"/>
  <c r="D123" i="3"/>
  <c r="K122" i="3"/>
  <c r="C122" i="3"/>
  <c r="B122" i="3"/>
  <c r="K121" i="3"/>
  <c r="C121" i="3"/>
  <c r="B121" i="3"/>
  <c r="K120" i="3"/>
  <c r="C120" i="3"/>
  <c r="B120" i="3"/>
  <c r="K119" i="3"/>
  <c r="J115" i="3"/>
  <c r="J106" i="3"/>
  <c r="I106" i="3"/>
  <c r="H106" i="3"/>
  <c r="G106" i="3"/>
  <c r="F106" i="3"/>
  <c r="E106" i="3"/>
  <c r="D106" i="3"/>
  <c r="K105" i="3"/>
  <c r="C105" i="3"/>
  <c r="B105" i="3"/>
  <c r="K104" i="3"/>
  <c r="C104" i="3"/>
  <c r="B104" i="3"/>
  <c r="K103" i="3"/>
  <c r="C103" i="3"/>
  <c r="B103" i="3"/>
  <c r="K102" i="3"/>
  <c r="J98" i="3"/>
  <c r="J89" i="3"/>
  <c r="I89" i="3"/>
  <c r="H89" i="3"/>
  <c r="G89" i="3"/>
  <c r="F89" i="3"/>
  <c r="E89" i="3"/>
  <c r="D89" i="3"/>
  <c r="K88" i="3"/>
  <c r="C88" i="3"/>
  <c r="B88" i="3"/>
  <c r="K87" i="3"/>
  <c r="C87" i="3"/>
  <c r="B87" i="3"/>
  <c r="K86" i="3"/>
  <c r="C86" i="3"/>
  <c r="B86" i="3"/>
  <c r="K85" i="3"/>
  <c r="J81" i="3"/>
  <c r="J72" i="3"/>
  <c r="I72" i="3"/>
  <c r="H72" i="3"/>
  <c r="G72" i="3"/>
  <c r="F72" i="3"/>
  <c r="E72" i="3"/>
  <c r="D72" i="3"/>
  <c r="K71" i="3"/>
  <c r="C71" i="3"/>
  <c r="B71" i="3"/>
  <c r="K70" i="3"/>
  <c r="C70" i="3"/>
  <c r="B70" i="3"/>
  <c r="K69" i="3"/>
  <c r="C69" i="3"/>
  <c r="B69" i="3"/>
  <c r="K68" i="3"/>
  <c r="J64" i="3"/>
  <c r="J55" i="3"/>
  <c r="I55" i="3"/>
  <c r="H55" i="3"/>
  <c r="G55" i="3"/>
  <c r="F55" i="3"/>
  <c r="E55" i="3"/>
  <c r="D55" i="3"/>
  <c r="K54" i="3"/>
  <c r="C54" i="3"/>
  <c r="B54" i="3"/>
  <c r="K53" i="3"/>
  <c r="C53" i="3"/>
  <c r="B53" i="3"/>
  <c r="K52" i="3"/>
  <c r="C52" i="3"/>
  <c r="B52" i="3"/>
  <c r="K51" i="3"/>
  <c r="J47" i="3"/>
  <c r="J38" i="3"/>
  <c r="I38" i="3"/>
  <c r="H38" i="3"/>
  <c r="G38" i="3"/>
  <c r="F38" i="3"/>
  <c r="E38" i="3"/>
  <c r="D38" i="3"/>
  <c r="K37" i="3"/>
  <c r="C37" i="3"/>
  <c r="B37" i="3"/>
  <c r="K36" i="3"/>
  <c r="C36" i="3"/>
  <c r="B36" i="3"/>
  <c r="K35" i="3"/>
  <c r="C35" i="3"/>
  <c r="B35" i="3"/>
  <c r="K34" i="3"/>
  <c r="J30" i="3"/>
  <c r="A30" i="3"/>
  <c r="B31" i="3" s="1"/>
  <c r="J21" i="3"/>
  <c r="I21" i="3"/>
  <c r="H21" i="3"/>
  <c r="G21" i="3"/>
  <c r="F21" i="3"/>
  <c r="E21" i="3"/>
  <c r="D21" i="3"/>
  <c r="K20" i="3"/>
  <c r="C20" i="3"/>
  <c r="B20" i="3"/>
  <c r="K19" i="3"/>
  <c r="C19" i="3"/>
  <c r="B19" i="3"/>
  <c r="K18" i="3"/>
  <c r="C18" i="3"/>
  <c r="B18" i="3"/>
  <c r="K17" i="3"/>
  <c r="D15" i="3"/>
  <c r="D16" i="3" s="1"/>
  <c r="E16" i="3" s="1"/>
  <c r="B14" i="3"/>
  <c r="J10" i="3"/>
  <c r="J25" i="3" s="1"/>
  <c r="F12" i="2"/>
  <c r="E12" i="2"/>
  <c r="D12" i="2"/>
  <c r="C12" i="2"/>
  <c r="B12" i="2"/>
  <c r="G11" i="2"/>
  <c r="I11" i="2" s="1"/>
  <c r="G10" i="2"/>
  <c r="J7" i="2" s="1"/>
  <c r="G9" i="2"/>
  <c r="I7" i="2" s="1"/>
  <c r="G8" i="2"/>
  <c r="L11" i="1" l="1"/>
  <c r="K157" i="3"/>
  <c r="K89" i="3"/>
  <c r="K38" i="3"/>
  <c r="K106" i="3"/>
  <c r="K174" i="3"/>
  <c r="E15" i="3"/>
  <c r="F15" i="3" s="1"/>
  <c r="G15" i="3" s="1"/>
  <c r="H15" i="3" s="1"/>
  <c r="I15" i="3" s="1"/>
  <c r="J15" i="3" s="1"/>
  <c r="J16" i="3" s="1"/>
  <c r="K123" i="3"/>
  <c r="K191" i="3"/>
  <c r="K140" i="3"/>
  <c r="K208" i="3"/>
  <c r="K72" i="3"/>
  <c r="K55" i="3"/>
  <c r="K21" i="3"/>
  <c r="K15" i="1"/>
  <c r="K12" i="1"/>
  <c r="L14" i="1"/>
  <c r="K11" i="1"/>
  <c r="K13" i="1"/>
  <c r="L12" i="1"/>
  <c r="K14" i="1"/>
  <c r="L13" i="1"/>
  <c r="L15" i="1"/>
  <c r="G12" i="2"/>
  <c r="J11" i="2" s="1"/>
  <c r="J42" i="3"/>
  <c r="D32" i="3"/>
  <c r="A47" i="3"/>
  <c r="I9" i="2" l="1"/>
  <c r="H16" i="3"/>
  <c r="I16" i="3" s="1"/>
  <c r="F16" i="3"/>
  <c r="G16" i="3" s="1"/>
  <c r="J9" i="2"/>
  <c r="I13" i="2"/>
  <c r="A64" i="3"/>
  <c r="B48" i="3"/>
  <c r="D33" i="3"/>
  <c r="E33" i="3" s="1"/>
  <c r="F33" i="3" s="1"/>
  <c r="G33" i="3" s="1"/>
  <c r="H33" i="3" s="1"/>
  <c r="I33" i="3" s="1"/>
  <c r="J33" i="3" s="1"/>
  <c r="E32" i="3"/>
  <c r="F32" i="3" s="1"/>
  <c r="G32" i="3" s="1"/>
  <c r="H32" i="3" s="1"/>
  <c r="I32" i="3" s="1"/>
  <c r="J32" i="3" s="1"/>
  <c r="J59" i="3"/>
  <c r="D49" i="3"/>
  <c r="E49" i="3" l="1"/>
  <c r="F49" i="3" s="1"/>
  <c r="G49" i="3" s="1"/>
  <c r="H49" i="3" s="1"/>
  <c r="I49" i="3" s="1"/>
  <c r="J49" i="3" s="1"/>
  <c r="D50" i="3"/>
  <c r="E50" i="3" s="1"/>
  <c r="F50" i="3" s="1"/>
  <c r="G50" i="3" s="1"/>
  <c r="H50" i="3" s="1"/>
  <c r="I50" i="3" s="1"/>
  <c r="J50" i="3" s="1"/>
  <c r="J76" i="3"/>
  <c r="D66" i="3"/>
  <c r="B65" i="3"/>
  <c r="A81" i="3"/>
  <c r="A98" i="3" l="1"/>
  <c r="B82" i="3"/>
  <c r="D67" i="3"/>
  <c r="E67" i="3" s="1"/>
  <c r="F67" i="3" s="1"/>
  <c r="G67" i="3" s="1"/>
  <c r="H67" i="3" s="1"/>
  <c r="I67" i="3" s="1"/>
  <c r="J67" i="3" s="1"/>
  <c r="E66" i="3"/>
  <c r="F66" i="3" s="1"/>
  <c r="G66" i="3" s="1"/>
  <c r="H66" i="3" s="1"/>
  <c r="I66" i="3" s="1"/>
  <c r="J66" i="3" s="1"/>
  <c r="J93" i="3"/>
  <c r="D83" i="3"/>
  <c r="J110" i="3" l="1"/>
  <c r="D100" i="3"/>
  <c r="E83" i="3"/>
  <c r="F83" i="3" s="1"/>
  <c r="G83" i="3" s="1"/>
  <c r="H83" i="3" s="1"/>
  <c r="I83" i="3" s="1"/>
  <c r="J83" i="3" s="1"/>
  <c r="D84" i="3"/>
  <c r="E84" i="3" s="1"/>
  <c r="F84" i="3" s="1"/>
  <c r="G84" i="3" s="1"/>
  <c r="H84" i="3" s="1"/>
  <c r="I84" i="3" s="1"/>
  <c r="J84" i="3" s="1"/>
  <c r="B99" i="3"/>
  <c r="A115" i="3"/>
  <c r="A132" i="3" l="1"/>
  <c r="B116" i="3"/>
  <c r="D101" i="3"/>
  <c r="E101" i="3" s="1"/>
  <c r="F101" i="3" s="1"/>
  <c r="G101" i="3" s="1"/>
  <c r="H101" i="3" s="1"/>
  <c r="I101" i="3" s="1"/>
  <c r="J101" i="3" s="1"/>
  <c r="E100" i="3"/>
  <c r="F100" i="3" s="1"/>
  <c r="G100" i="3" s="1"/>
  <c r="H100" i="3" s="1"/>
  <c r="I100" i="3" s="1"/>
  <c r="J100" i="3" s="1"/>
  <c r="J127" i="3"/>
  <c r="D117" i="3"/>
  <c r="J144" i="3" l="1"/>
  <c r="D134" i="3"/>
  <c r="E117" i="3"/>
  <c r="F117" i="3" s="1"/>
  <c r="G117" i="3" s="1"/>
  <c r="H117" i="3" s="1"/>
  <c r="I117" i="3" s="1"/>
  <c r="J117" i="3" s="1"/>
  <c r="D118" i="3"/>
  <c r="E118" i="3" s="1"/>
  <c r="F118" i="3" s="1"/>
  <c r="G118" i="3" s="1"/>
  <c r="H118" i="3" s="1"/>
  <c r="I118" i="3" s="1"/>
  <c r="J118" i="3" s="1"/>
  <c r="B133" i="3"/>
  <c r="A149" i="3"/>
  <c r="A166" i="3" l="1"/>
  <c r="B150" i="3"/>
  <c r="D135" i="3"/>
  <c r="E135" i="3" s="1"/>
  <c r="F135" i="3" s="1"/>
  <c r="G135" i="3" s="1"/>
  <c r="H135" i="3" s="1"/>
  <c r="I135" i="3" s="1"/>
  <c r="J135" i="3" s="1"/>
  <c r="E134" i="3"/>
  <c r="F134" i="3" s="1"/>
  <c r="G134" i="3" s="1"/>
  <c r="H134" i="3" s="1"/>
  <c r="I134" i="3" s="1"/>
  <c r="J134" i="3" s="1"/>
  <c r="J161" i="3"/>
  <c r="D151" i="3"/>
  <c r="J178" i="3" l="1"/>
  <c r="D168" i="3"/>
  <c r="E151" i="3"/>
  <c r="F151" i="3" s="1"/>
  <c r="G151" i="3" s="1"/>
  <c r="H151" i="3" s="1"/>
  <c r="I151" i="3" s="1"/>
  <c r="J151" i="3" s="1"/>
  <c r="D152" i="3"/>
  <c r="E152" i="3" s="1"/>
  <c r="F152" i="3" s="1"/>
  <c r="G152" i="3" s="1"/>
  <c r="H152" i="3" s="1"/>
  <c r="I152" i="3" s="1"/>
  <c r="J152" i="3" s="1"/>
  <c r="B167" i="3"/>
  <c r="A183" i="3"/>
  <c r="A200" i="3" l="1"/>
  <c r="B201" i="3" s="1"/>
  <c r="B184" i="3"/>
  <c r="D169" i="3"/>
  <c r="E169" i="3" s="1"/>
  <c r="F169" i="3" s="1"/>
  <c r="G169" i="3" s="1"/>
  <c r="H169" i="3" s="1"/>
  <c r="I169" i="3" s="1"/>
  <c r="J169" i="3" s="1"/>
  <c r="E168" i="3"/>
  <c r="F168" i="3" s="1"/>
  <c r="G168" i="3" s="1"/>
  <c r="H168" i="3" s="1"/>
  <c r="I168" i="3" s="1"/>
  <c r="J168" i="3" s="1"/>
  <c r="J195" i="3"/>
  <c r="D202" i="3" s="1"/>
  <c r="D185" i="3"/>
  <c r="D203" i="3" l="1"/>
  <c r="E203" i="3" s="1"/>
  <c r="F203" i="3" s="1"/>
  <c r="G203" i="3" s="1"/>
  <c r="H203" i="3" s="1"/>
  <c r="I203" i="3" s="1"/>
  <c r="J203" i="3" s="1"/>
  <c r="E202" i="3"/>
  <c r="F202" i="3" s="1"/>
  <c r="G202" i="3" s="1"/>
  <c r="H202" i="3" s="1"/>
  <c r="I202" i="3" s="1"/>
  <c r="J202" i="3" s="1"/>
  <c r="E185" i="3"/>
  <c r="F185" i="3" s="1"/>
  <c r="G185" i="3" s="1"/>
  <c r="H185" i="3" s="1"/>
  <c r="I185" i="3" s="1"/>
  <c r="J185" i="3" s="1"/>
  <c r="D186" i="3"/>
  <c r="E186" i="3" s="1"/>
  <c r="F186" i="3" s="1"/>
  <c r="G186" i="3" s="1"/>
  <c r="H186" i="3" s="1"/>
  <c r="I186" i="3" s="1"/>
  <c r="J186" i="3" s="1"/>
</calcChain>
</file>

<file path=xl/sharedStrings.xml><?xml version="1.0" encoding="utf-8"?>
<sst xmlns="http://schemas.openxmlformats.org/spreadsheetml/2006/main" count="294" uniqueCount="71">
  <si>
    <t>SPRING SHED 2021</t>
  </si>
  <si>
    <t>ft</t>
  </si>
  <si>
    <t>in</t>
  </si>
  <si>
    <t>MALE</t>
  </si>
  <si>
    <t>FEMALE</t>
  </si>
  <si>
    <t>DAY 1</t>
  </si>
  <si>
    <t>DAY 2</t>
  </si>
  <si>
    <t>DAY 3</t>
  </si>
  <si>
    <t>DAY 4</t>
  </si>
  <si>
    <t>DAY 5</t>
  </si>
  <si>
    <t>AVERAGE</t>
  </si>
  <si>
    <t>YOU</t>
  </si>
  <si>
    <t>BODYWEIGHT</t>
  </si>
  <si>
    <t>Reference</t>
  </si>
  <si>
    <t>PRO</t>
  </si>
  <si>
    <t>%INTAKE</t>
  </si>
  <si>
    <t>CHO</t>
  </si>
  <si>
    <t>FAT</t>
  </si>
  <si>
    <t>TOTAL (cals)</t>
  </si>
  <si>
    <t>30 - 35</t>
  </si>
  <si>
    <t>---------------</t>
  </si>
  <si>
    <t>TRAINING</t>
  </si>
  <si>
    <t>Starting Weight</t>
  </si>
  <si>
    <t xml:space="preserve">Start Date </t>
  </si>
  <si>
    <t>Week #1</t>
  </si>
  <si>
    <t xml:space="preserve">week of </t>
  </si>
  <si>
    <t>Description:</t>
  </si>
  <si>
    <t>Starting</t>
  </si>
  <si>
    <t>Current Weight</t>
  </si>
  <si>
    <t>MACRO TARGETS</t>
  </si>
  <si>
    <t>KCAL</t>
  </si>
  <si>
    <t>TARGET RANGE</t>
  </si>
  <si>
    <t>LOW</t>
  </si>
  <si>
    <t>HIGH</t>
  </si>
  <si>
    <t>Week #2</t>
  </si>
  <si>
    <t>Week #3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</si>
  <si>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</si>
  <si>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</si>
  <si>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</si>
  <si>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</si>
  <si>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</si>
  <si>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</si>
  <si>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</si>
  <si>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</si>
  <si>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</si>
  <si>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Name:</t>
  </si>
  <si>
    <t>Age (years)</t>
  </si>
  <si>
    <t>ACTIVITY LEVEL</t>
  </si>
  <si>
    <t>Bodyweight (enter in lbs)</t>
  </si>
  <si>
    <t>Height (enter feet and inches)</t>
  </si>
  <si>
    <t>Lightly Active (1-3 days/week):</t>
  </si>
  <si>
    <t>Sedentary (little/no exercise):</t>
  </si>
  <si>
    <t>Moderately Active (3-5 days/week):</t>
  </si>
  <si>
    <t>Very Active (5-6 days/week):</t>
  </si>
  <si>
    <t>Extra Active (every day/physical job):</t>
  </si>
  <si>
    <t>Protein Intake (g/kg)</t>
  </si>
  <si>
    <t>Carbohydrate Intake (g/kg)</t>
  </si>
  <si>
    <t>Energy Intake (kcal/kg)</t>
  </si>
  <si>
    <t>Fat Intake (g/kg)</t>
  </si>
  <si>
    <t>STEP 1: CALCULATE BASAL METABOLIC RATE (BMR)</t>
  </si>
  <si>
    <t>BMR (kcals)</t>
  </si>
  <si>
    <t>STEP 2: CALCULATE TOTAL DAILY ENERGY EXPENDITURE</t>
  </si>
  <si>
    <t xml:space="preserve">PROTEIN </t>
  </si>
  <si>
    <t>CARBOHYDRATE</t>
  </si>
  <si>
    <t>1.5 - 2.5</t>
  </si>
  <si>
    <t>0.5 - 1.5</t>
  </si>
  <si>
    <t xml:space="preserve">2.0 - 5.0 </t>
  </si>
  <si>
    <t>STEP 3: SET ENERGY AND MACRONUTRIENT INTAKE</t>
  </si>
  <si>
    <t>AIM FOR 10-20% DEFICIT AND INCLUDE ENOUGH PROTEIN</t>
  </si>
  <si>
    <t>STEP 4: USING VALUES FROM STEP 3, TRACK YOUR INTAKE AND ADJUST AS NECESSARY TO LOSE ~1-2 LBS ON AVERAGE PER WEEK.</t>
  </si>
  <si>
    <t>enter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</si>
</sst>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d"/>
  </numFmts>
  <fonts count="26" x14ac:knownFonts="1">
    <font>
      <sz val="10"/>
      <color rgb="FF000000"/>
      <name val="Arial"/>
    </font>
    <font>
      <sz val="20"/>
      <color rgb="FF000000"/>
      <name val="Tahoma"/>
      <family val="2"/>
    </font>
    <font>
      <sz val="10"/>
      <name val="Arial"/>
      <family val="2"/>
    </font>
    <font>
      <sz val="20"/>
      <color rgb="FFFFFFFF"/>
      <name val="Tahoma"/>
      <family val="2"/>
    </font>
    <font>
      <sz val="10"/>
      <color rgb="FFCC0000"/>
      <name val="Arial"/>
      <family val="2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sz val="11"/>
      <color rgb="FFFFFFFF"/>
      <name val="Tahoma"/>
      <family val="2"/>
    </font>
    <font>
      <sz val="10"/>
      <color rgb="FFFFFFFF"/>
      <name val="Tahoma"/>
      <family val="2"/>
    </font>
    <font>
      <sz val="10"/>
      <color rgb="FFFFFFFF"/>
      <name val="Tahoma"/>
      <family val="2"/>
    </font>
    <font>
      <sz val="10"/>
      <name val="Tahoma"/>
      <family val="2"/>
    </font>
    <font>
      <sz val="10"/>
      <color rgb="FFCC0000"/>
      <name val="Tahoma"/>
      <family val="2"/>
    </font>
    <font>
      <i/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ahoma"/>
      <family val="2"/>
    </font>
    <font>
      <sz val="18"/>
      <color rgb="FFFFFFFF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sz val="10"/>
      <color theme="0"/>
      <name val="Arial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sz val="20"/>
      <color theme="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C23D31"/>
        <bgColor rgb="FFC23D3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rgb="FFF3F3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C23D31"/>
      </patternFill>
    </fill>
    <fill>
      <patternFill patternType="solid">
        <fgColor theme="0"/>
        <bgColor rgb="FFF3F3F3"/>
      </patternFill>
    </fill>
    <fill>
      <patternFill patternType="solid">
        <fgColor rgb="FF000000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 applyFont="1" applyAlignment="1">
      <alignment wrapText="1"/>
    </xf>
    <xf numFmtId="0" fontId="6" fillId="4" borderId="1" xfId="0" applyFont="1" applyFill="1" applyBorder="1" applyAlignment="1"/>
    <xf numFmtId="0" fontId="7" fillId="4" borderId="1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13" fillId="2" borderId="4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4" borderId="13" xfId="0" applyFont="1" applyFill="1" applyBorder="1" applyAlignment="1">
      <alignment wrapText="1"/>
    </xf>
    <xf numFmtId="0" fontId="13" fillId="2" borderId="4" xfId="0" applyFont="1" applyFill="1" applyBorder="1" applyAlignment="1"/>
    <xf numFmtId="0" fontId="15" fillId="0" borderId="4" xfId="0" applyFont="1" applyBorder="1" applyAlignment="1">
      <alignment horizontal="center" wrapText="1"/>
    </xf>
    <xf numFmtId="0" fontId="16" fillId="4" borderId="4" xfId="0" applyFont="1" applyFill="1" applyBorder="1" applyAlignment="1">
      <alignment horizontal="right"/>
    </xf>
    <xf numFmtId="10" fontId="5" fillId="4" borderId="4" xfId="0" applyNumberFormat="1" applyFont="1" applyFill="1" applyBorder="1" applyAlignment="1">
      <alignment horizontal="center"/>
    </xf>
    <xf numFmtId="0" fontId="16" fillId="4" borderId="12" xfId="0" applyFont="1" applyFill="1" applyBorder="1" applyAlignment="1">
      <alignment horizontal="right"/>
    </xf>
    <xf numFmtId="0" fontId="16" fillId="4" borderId="15" xfId="0" applyFont="1" applyFill="1" applyBorder="1" applyAlignment="1">
      <alignment horizontal="right"/>
    </xf>
    <xf numFmtId="0" fontId="5" fillId="4" borderId="0" xfId="0" applyFont="1" applyFill="1" applyAlignment="1"/>
    <xf numFmtId="0" fontId="6" fillId="4" borderId="14" xfId="0" applyFont="1" applyFill="1" applyBorder="1" applyAlignment="1"/>
    <xf numFmtId="0" fontId="5" fillId="4" borderId="4" xfId="0" applyFont="1" applyFill="1" applyBorder="1" applyAlignment="1"/>
    <xf numFmtId="0" fontId="6" fillId="4" borderId="19" xfId="0" applyFont="1" applyFill="1" applyBorder="1" applyAlignment="1"/>
    <xf numFmtId="14" fontId="6" fillId="4" borderId="4" xfId="0" applyNumberFormat="1" applyFont="1" applyFill="1" applyBorder="1" applyAlignment="1">
      <alignment horizontal="center"/>
    </xf>
    <xf numFmtId="0" fontId="7" fillId="3" borderId="6" xfId="0" applyFont="1" applyFill="1" applyBorder="1" applyAlignment="1"/>
    <xf numFmtId="0" fontId="8" fillId="3" borderId="2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top"/>
    </xf>
    <xf numFmtId="0" fontId="12" fillId="4" borderId="19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2" fillId="0" borderId="23" xfId="0" applyFont="1" applyBorder="1" applyAlignment="1">
      <alignment wrapText="1"/>
    </xf>
    <xf numFmtId="0" fontId="6" fillId="4" borderId="24" xfId="0" applyFont="1" applyFill="1" applyBorder="1" applyAlignment="1"/>
    <xf numFmtId="2" fontId="6" fillId="4" borderId="19" xfId="0" applyNumberFormat="1" applyFont="1" applyFill="1" applyBorder="1" applyAlignment="1">
      <alignment horizontal="center"/>
    </xf>
    <xf numFmtId="0" fontId="2" fillId="0" borderId="23" xfId="0" applyFont="1" applyBorder="1" applyAlignment="1">
      <alignment wrapText="1"/>
    </xf>
    <xf numFmtId="0" fontId="6" fillId="4" borderId="25" xfId="0" applyFont="1" applyFill="1" applyBorder="1" applyAlignment="1"/>
    <xf numFmtId="0" fontId="5" fillId="4" borderId="4" xfId="0" applyFont="1" applyFill="1" applyBorder="1" applyAlignment="1"/>
    <xf numFmtId="0" fontId="18" fillId="4" borderId="1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13" fillId="4" borderId="26" xfId="0" applyFont="1" applyFill="1" applyBorder="1" applyAlignment="1"/>
    <xf numFmtId="164" fontId="19" fillId="2" borderId="4" xfId="0" applyNumberFormat="1" applyFont="1" applyFill="1" applyBorder="1" applyAlignment="1">
      <alignment horizontal="center"/>
    </xf>
    <xf numFmtId="164" fontId="19" fillId="2" borderId="13" xfId="0" applyNumberFormat="1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0" fontId="6" fillId="4" borderId="3" xfId="0" applyFont="1" applyFill="1" applyBorder="1" applyAlignment="1"/>
    <xf numFmtId="165" fontId="9" fillId="3" borderId="12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4" borderId="15" xfId="0" applyFont="1" applyFill="1" applyBorder="1" applyAlignment="1">
      <alignment wrapText="1"/>
    </xf>
    <xf numFmtId="1" fontId="13" fillId="2" borderId="4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4" borderId="27" xfId="0" applyFont="1" applyFill="1" applyBorder="1" applyAlignment="1">
      <alignment wrapText="1"/>
    </xf>
    <xf numFmtId="0" fontId="14" fillId="4" borderId="28" xfId="0" applyFont="1" applyFill="1" applyBorder="1" applyAlignment="1">
      <alignment wrapText="1"/>
    </xf>
    <xf numFmtId="0" fontId="5" fillId="4" borderId="23" xfId="0" applyFont="1" applyFill="1" applyBorder="1" applyAlignment="1"/>
    <xf numFmtId="0" fontId="5" fillId="4" borderId="25" xfId="0" applyFont="1" applyFill="1" applyBorder="1" applyAlignment="1"/>
    <xf numFmtId="0" fontId="16" fillId="4" borderId="12" xfId="0" applyFont="1" applyFill="1" applyBorder="1" applyAlignment="1"/>
    <xf numFmtId="0" fontId="16" fillId="4" borderId="15" xfId="0" applyFont="1" applyFill="1" applyBorder="1" applyAlignment="1"/>
    <xf numFmtId="0" fontId="14" fillId="4" borderId="15" xfId="0" applyFont="1" applyFill="1" applyBorder="1" applyAlignment="1">
      <alignment wrapText="1"/>
    </xf>
    <xf numFmtId="0" fontId="7" fillId="4" borderId="23" xfId="0" applyFont="1" applyFill="1" applyBorder="1" applyAlignment="1"/>
    <xf numFmtId="0" fontId="6" fillId="4" borderId="23" xfId="0" applyFont="1" applyFill="1" applyBorder="1" applyAlignment="1"/>
    <xf numFmtId="0" fontId="7" fillId="3" borderId="12" xfId="0" applyFont="1" applyFill="1" applyBorder="1" applyAlignment="1"/>
    <xf numFmtId="0" fontId="8" fillId="3" borderId="3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20" fillId="7" borderId="31" xfId="0" applyFont="1" applyFill="1" applyBorder="1" applyAlignment="1">
      <alignment vertical="center"/>
    </xf>
    <xf numFmtId="0" fontId="21" fillId="7" borderId="4" xfId="0" applyFont="1" applyFill="1" applyBorder="1" applyAlignment="1">
      <alignment horizontal="center"/>
    </xf>
    <xf numFmtId="0" fontId="21" fillId="8" borderId="0" xfId="0" applyFont="1" applyFill="1" applyAlignment="1"/>
    <xf numFmtId="0" fontId="21" fillId="5" borderId="31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0" fillId="6" borderId="0" xfId="0" applyFont="1" applyFill="1" applyAlignment="1">
      <alignment wrapText="1"/>
    </xf>
    <xf numFmtId="0" fontId="0" fillId="0" borderId="31" xfId="0" applyFont="1" applyBorder="1" applyAlignment="1">
      <alignment wrapText="1"/>
    </xf>
    <xf numFmtId="0" fontId="1" fillId="9" borderId="32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wrapText="1"/>
    </xf>
    <xf numFmtId="0" fontId="2" fillId="9" borderId="32" xfId="0" applyFont="1" applyFill="1" applyBorder="1" applyAlignment="1">
      <alignment wrapText="1"/>
    </xf>
    <xf numFmtId="0" fontId="4" fillId="9" borderId="32" xfId="0" applyFont="1" applyFill="1" applyBorder="1" applyAlignment="1">
      <alignment wrapText="1"/>
    </xf>
    <xf numFmtId="0" fontId="23" fillId="10" borderId="4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23" fillId="10" borderId="13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right"/>
    </xf>
    <xf numFmtId="0" fontId="2" fillId="6" borderId="32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8" fillId="3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/>
    </xf>
    <xf numFmtId="0" fontId="10" fillId="8" borderId="32" xfId="0" applyFont="1" applyFill="1" applyBorder="1" applyAlignment="1"/>
    <xf numFmtId="0" fontId="23" fillId="8" borderId="32" xfId="0" applyFont="1" applyFill="1" applyBorder="1" applyAlignment="1"/>
    <xf numFmtId="0" fontId="2" fillId="6" borderId="31" xfId="0" applyFont="1" applyFill="1" applyBorder="1" applyAlignment="1">
      <alignment wrapText="1"/>
    </xf>
    <xf numFmtId="0" fontId="10" fillId="8" borderId="2" xfId="0" applyFont="1" applyFill="1" applyBorder="1" applyAlignment="1"/>
    <xf numFmtId="0" fontId="10" fillId="8" borderId="4" xfId="0" applyFont="1" applyFill="1" applyBorder="1" applyAlignment="1"/>
    <xf numFmtId="0" fontId="10" fillId="8" borderId="0" xfId="0" applyFont="1" applyFill="1" applyAlignment="1"/>
    <xf numFmtId="0" fontId="21" fillId="8" borderId="32" xfId="0" applyFont="1" applyFill="1" applyBorder="1" applyAlignment="1"/>
    <xf numFmtId="0" fontId="8" fillId="11" borderId="36" xfId="0" applyFont="1" applyFill="1" applyBorder="1" applyAlignment="1">
      <alignment horizontal="center"/>
    </xf>
    <xf numFmtId="0" fontId="8" fillId="11" borderId="37" xfId="0" applyFont="1" applyFill="1" applyBorder="1" applyAlignment="1">
      <alignment horizontal="center"/>
    </xf>
    <xf numFmtId="0" fontId="20" fillId="8" borderId="32" xfId="0" applyFont="1" applyFill="1" applyBorder="1" applyAlignment="1"/>
    <xf numFmtId="0" fontId="5" fillId="6" borderId="32" xfId="0" applyFont="1" applyFill="1" applyBorder="1" applyAlignment="1">
      <alignment wrapText="1"/>
    </xf>
    <xf numFmtId="0" fontId="10" fillId="9" borderId="32" xfId="0" applyFont="1" applyFill="1" applyBorder="1" applyAlignment="1">
      <alignment wrapText="1"/>
    </xf>
    <xf numFmtId="0" fontId="11" fillId="9" borderId="32" xfId="0" applyFont="1" applyFill="1" applyBorder="1" applyAlignment="1">
      <alignment wrapText="1"/>
    </xf>
    <xf numFmtId="0" fontId="20" fillId="6" borderId="3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20" fillId="6" borderId="0" xfId="0" applyFont="1" applyFill="1" applyAlignment="1">
      <alignment horizontal="center" vertical="center" wrapText="1"/>
    </xf>
    <xf numFmtId="0" fontId="23" fillId="10" borderId="32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3" fontId="23" fillId="10" borderId="32" xfId="0" applyNumberFormat="1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/>
    </xf>
    <xf numFmtId="1" fontId="23" fillId="10" borderId="13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24" fillId="6" borderId="31" xfId="0" applyFont="1" applyFill="1" applyBorder="1" applyAlignment="1">
      <alignment wrapText="1"/>
    </xf>
    <xf numFmtId="0" fontId="24" fillId="6" borderId="31" xfId="0" applyFont="1" applyFill="1" applyBorder="1" applyAlignment="1"/>
    <xf numFmtId="0" fontId="2" fillId="0" borderId="4" xfId="0" applyFont="1" applyBorder="1" applyAlignment="1">
      <alignment horizontal="center" wrapText="1"/>
    </xf>
    <xf numFmtId="0" fontId="25" fillId="9" borderId="32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wrapText="1"/>
    </xf>
    <xf numFmtId="0" fontId="3" fillId="7" borderId="33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20" fillId="5" borderId="32" xfId="0" applyFont="1" applyFill="1" applyBorder="1" applyAlignment="1">
      <alignment horizontal="right"/>
    </xf>
    <xf numFmtId="0" fontId="17" fillId="3" borderId="16" xfId="0" applyFont="1" applyFill="1" applyBorder="1" applyAlignment="1">
      <alignment vertical="center"/>
    </xf>
    <xf numFmtId="0" fontId="17" fillId="3" borderId="31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right"/>
    </xf>
    <xf numFmtId="0" fontId="21" fillId="8" borderId="38" xfId="0" applyFont="1" applyFill="1" applyBorder="1" applyAlignment="1">
      <alignment horizontal="right"/>
    </xf>
    <xf numFmtId="0" fontId="20" fillId="6" borderId="0" xfId="0" applyFont="1" applyFill="1" applyAlignment="1">
      <alignment horizontal="center" vertical="center" wrapText="1"/>
    </xf>
    <xf numFmtId="0" fontId="24" fillId="6" borderId="31" xfId="0" applyFont="1" applyFill="1" applyBorder="1" applyAlignment="1">
      <alignment horizontal="center" wrapText="1"/>
    </xf>
    <xf numFmtId="0" fontId="21" fillId="5" borderId="32" xfId="0" applyFont="1" applyFill="1" applyBorder="1" applyAlignment="1">
      <alignment horizontal="right"/>
    </xf>
    <xf numFmtId="0" fontId="25" fillId="9" borderId="32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wrapText="1"/>
    </xf>
    <xf numFmtId="0" fontId="17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8" fillId="3" borderId="6" xfId="0" applyFont="1" applyFill="1" applyBorder="1" applyAlignment="1">
      <alignment horizontal="right" vertical="center"/>
    </xf>
    <xf numFmtId="14" fontId="8" fillId="3" borderId="6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4" fillId="6" borderId="39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8" fillId="3" borderId="0" xfId="0" applyFont="1" applyFill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8" fillId="3" borderId="0" xfId="0" applyFont="1" applyFill="1" applyAlignment="1">
      <alignment horizontal="right" vertical="center"/>
    </xf>
    <xf numFmtId="14" fontId="8" fillId="3" borderId="0" xfId="0" applyNumberFormat="1" applyFont="1" applyFill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top"/>
    </xf>
    <xf numFmtId="0" fontId="2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838200" cy="75247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500" y="0"/>
          <a:ext cx="838200" cy="752475"/>
          <a:chOff x="3238500" y="2286000"/>
          <a:chExt cx="1143000" cy="1143000"/>
        </a:xfrm>
      </xdr:grpSpPr>
      <xdr:pic>
        <xdr:nvPicPr>
          <xdr:cNvPr id="3" name="Shape 3" descr="main logo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3238500" y="2286000"/>
            <a:ext cx="1143000" cy="11430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606425</xdr:colOff>
      <xdr:row>0</xdr:row>
      <xdr:rowOff>76200</xdr:rowOff>
    </xdr:from>
    <xdr:ext cx="838200" cy="75247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06425" y="76200"/>
          <a:ext cx="838200" cy="752475"/>
          <a:chOff x="3238500" y="2286000"/>
          <a:chExt cx="1143000" cy="1143000"/>
        </a:xfrm>
      </xdr:grpSpPr>
      <xdr:pic>
        <xdr:nvPicPr>
          <xdr:cNvPr id="3" name="Shape 3" descr="main logo.png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3238500" y="2286000"/>
            <a:ext cx="1143000" cy="11430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57150</xdr:rowOff>
    </xdr:from>
    <xdr:ext cx="838200" cy="75247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76275" y="57150"/>
          <a:ext cx="838200" cy="752475"/>
          <a:chOff x="3238500" y="2286000"/>
          <a:chExt cx="1143000" cy="1143000"/>
        </a:xfrm>
      </xdr:grpSpPr>
      <xdr:pic>
        <xdr:nvPicPr>
          <xdr:cNvPr id="3" name="Shape 3" descr="main logo.png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3238500" y="2286000"/>
            <a:ext cx="1143000" cy="11430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45"/>
  <sheetViews>
    <sheetView tabSelected="1" zoomScaleNormal="100" workbookViewId="0">
      <selection activeCell="K9" sqref="K9"/>
    </sheetView>
  </sheetViews>
  <sheetFormatPr defaultColWidth="17.26953125" defaultRowHeight="15.75" customHeight="1" x14ac:dyDescent="0.25"/>
  <cols>
    <col min="1" max="1" width="11.36328125" style="104" customWidth="1"/>
    <col min="2" max="2" width="12.7265625" style="104" customWidth="1"/>
    <col min="3" max="4" width="5" style="104" customWidth="1"/>
    <col min="5" max="5" width="10" style="104" customWidth="1"/>
    <col min="6" max="6" width="20.36328125" style="104" customWidth="1"/>
    <col min="7" max="7" width="9.54296875" style="104" customWidth="1"/>
    <col min="8" max="8" width="10.08984375" style="104" customWidth="1"/>
    <col min="9" max="9" width="9.81640625" style="104" customWidth="1"/>
    <col min="10" max="10" width="10.7265625" style="104" customWidth="1"/>
    <col min="11" max="11" width="8.54296875" style="104" customWidth="1"/>
    <col min="12" max="12" width="9.08984375" style="104" customWidth="1"/>
    <col min="13" max="16384" width="17.26953125" style="104"/>
  </cols>
  <sheetData>
    <row r="1" spans="1:28" s="100" customFormat="1" ht="11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28" s="100" customFormat="1" ht="42" customHeight="1" x14ac:dyDescent="0.25">
      <c r="A2" s="101"/>
      <c r="B2" s="77"/>
      <c r="C2" s="125" t="s">
        <v>0</v>
      </c>
      <c r="D2" s="126"/>
      <c r="E2" s="126"/>
      <c r="F2" s="126"/>
      <c r="G2" s="126"/>
      <c r="H2" s="126"/>
      <c r="I2" s="126"/>
      <c r="J2" s="126"/>
      <c r="K2" s="127"/>
      <c r="L2" s="77"/>
    </row>
    <row r="3" spans="1:28" s="100" customFormat="1" ht="14.25" customHeight="1" x14ac:dyDescent="0.25">
      <c r="A3" s="77"/>
      <c r="B3" s="102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28" ht="17.25" customHeight="1" x14ac:dyDescent="0.3">
      <c r="A4" s="121" t="s">
        <v>45</v>
      </c>
      <c r="B4" s="82"/>
      <c r="C4" s="103"/>
      <c r="D4" s="103"/>
      <c r="E4" s="132" t="s">
        <v>48</v>
      </c>
      <c r="F4" s="132"/>
      <c r="G4" s="82"/>
      <c r="H4" s="103"/>
      <c r="I4" s="103"/>
      <c r="J4" s="103"/>
      <c r="K4" s="103"/>
      <c r="L4" s="103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28" ht="17.25" customHeight="1" x14ac:dyDescent="0.3">
      <c r="A5" s="69"/>
      <c r="B5" s="103"/>
      <c r="C5" s="103"/>
      <c r="D5" s="103"/>
      <c r="E5" s="132" t="s">
        <v>46</v>
      </c>
      <c r="F5" s="132"/>
      <c r="G5" s="83"/>
      <c r="H5" s="103"/>
      <c r="I5" s="103"/>
      <c r="J5" s="103"/>
      <c r="K5" s="103"/>
      <c r="L5" s="103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28" ht="17.25" customHeight="1" x14ac:dyDescent="0.3">
      <c r="A6" s="69"/>
      <c r="B6" s="103"/>
      <c r="C6" s="103"/>
      <c r="D6" s="103"/>
      <c r="E6" s="132" t="s">
        <v>49</v>
      </c>
      <c r="F6" s="132"/>
      <c r="G6" s="83"/>
      <c r="H6" s="70" t="s">
        <v>1</v>
      </c>
      <c r="I6" s="81"/>
      <c r="J6" s="70" t="s">
        <v>2</v>
      </c>
      <c r="K6" s="103"/>
      <c r="L6" s="103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1:28" ht="17.25" customHeight="1" x14ac:dyDescent="0.3">
      <c r="A7" s="69"/>
      <c r="B7" s="103"/>
      <c r="C7" s="103"/>
      <c r="D7" s="103"/>
      <c r="E7" s="73"/>
      <c r="F7" s="73"/>
      <c r="G7" s="73"/>
      <c r="H7" s="73"/>
      <c r="I7" s="73"/>
      <c r="J7" s="73"/>
      <c r="K7" s="103"/>
      <c r="L7" s="103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28" ht="17.25" customHeight="1" x14ac:dyDescent="0.3">
      <c r="A8" s="69"/>
      <c r="B8" s="114"/>
      <c r="C8" s="114"/>
      <c r="D8" s="114"/>
      <c r="E8" s="115" t="s">
        <v>59</v>
      </c>
      <c r="F8" s="115"/>
      <c r="G8" s="115"/>
      <c r="H8" s="115"/>
      <c r="I8" s="115"/>
      <c r="J8" s="84"/>
      <c r="K8" s="110" t="s">
        <v>4</v>
      </c>
      <c r="L8" s="110" t="s">
        <v>3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28" ht="17.25" customHeight="1" x14ac:dyDescent="0.3">
      <c r="A9" s="69"/>
      <c r="B9" s="103"/>
      <c r="C9" s="103"/>
      <c r="D9" s="103"/>
      <c r="E9" s="84"/>
      <c r="F9" s="103"/>
      <c r="G9" s="103"/>
      <c r="H9" s="103"/>
      <c r="I9" s="84"/>
      <c r="J9" s="72" t="s">
        <v>60</v>
      </c>
      <c r="K9" s="111">
        <f>655+(4.35*G4)+(4.7*(G6*12+I6)-(6.76*G5))</f>
        <v>655</v>
      </c>
      <c r="L9" s="112">
        <f>66+(6.23*G4)+(12.7*(G6*12+I6)-(6.76*G5))</f>
        <v>66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28" ht="17.25" customHeight="1" x14ac:dyDescent="0.3">
      <c r="A10" s="69"/>
      <c r="B10" s="103"/>
      <c r="C10" s="103"/>
      <c r="D10" s="103"/>
      <c r="E10" s="84"/>
      <c r="F10" s="84"/>
      <c r="G10" s="84"/>
      <c r="H10" s="84"/>
      <c r="I10" s="84" t="s">
        <v>70</v>
      </c>
      <c r="J10" s="84"/>
      <c r="K10" s="103"/>
      <c r="L10" s="103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28" ht="20" customHeight="1" x14ac:dyDescent="0.3">
      <c r="A11" s="69"/>
      <c r="B11" s="103"/>
      <c r="C11" s="103"/>
      <c r="D11" s="113"/>
      <c r="E11" s="130" t="s">
        <v>47</v>
      </c>
      <c r="F11" s="128" t="s">
        <v>51</v>
      </c>
      <c r="G11" s="128"/>
      <c r="H11" s="129"/>
      <c r="I11" s="106"/>
      <c r="J11" s="107">
        <f>IF(I11="X", 1.2, )</f>
        <v>0</v>
      </c>
      <c r="K11" s="108">
        <f>K9*J11</f>
        <v>0</v>
      </c>
      <c r="L11" s="109">
        <f>L9*J11</f>
        <v>0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28" ht="17.25" customHeight="1" x14ac:dyDescent="0.3">
      <c r="A12" s="131" t="s">
        <v>61</v>
      </c>
      <c r="B12" s="131"/>
      <c r="C12" s="131"/>
      <c r="D12" s="131"/>
      <c r="E12" s="130"/>
      <c r="F12" s="128" t="s">
        <v>50</v>
      </c>
      <c r="G12" s="128"/>
      <c r="H12" s="129"/>
      <c r="I12" s="106"/>
      <c r="J12" s="107">
        <f>IF(I12="X", 1.375, )</f>
        <v>0</v>
      </c>
      <c r="K12" s="108">
        <f>K9*J12</f>
        <v>0</v>
      </c>
      <c r="L12" s="109">
        <f>L9*J12</f>
        <v>0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28" ht="17.25" customHeight="1" x14ac:dyDescent="0.3">
      <c r="A13" s="131"/>
      <c r="B13" s="131"/>
      <c r="C13" s="131"/>
      <c r="D13" s="131"/>
      <c r="E13" s="130"/>
      <c r="F13" s="128" t="s">
        <v>52</v>
      </c>
      <c r="G13" s="128"/>
      <c r="H13" s="129"/>
      <c r="I13" s="106"/>
      <c r="J13" s="107">
        <f>IF(I13="X", 1.55, )</f>
        <v>0</v>
      </c>
      <c r="K13" s="108">
        <f>K9*J13</f>
        <v>0</v>
      </c>
      <c r="L13" s="109">
        <f>L9*J13</f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28" ht="17.25" customHeight="1" x14ac:dyDescent="0.3">
      <c r="A14" s="131"/>
      <c r="B14" s="131"/>
      <c r="C14" s="131"/>
      <c r="D14" s="131"/>
      <c r="E14" s="130"/>
      <c r="F14" s="128" t="s">
        <v>53</v>
      </c>
      <c r="G14" s="128"/>
      <c r="H14" s="129"/>
      <c r="I14" s="106"/>
      <c r="J14" s="107">
        <f>IF(I14="X", 1.725,)</f>
        <v>0</v>
      </c>
      <c r="K14" s="108">
        <f>K9*J14</f>
        <v>0</v>
      </c>
      <c r="L14" s="109">
        <f>L9*J14</f>
        <v>0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28" ht="17.25" customHeight="1" x14ac:dyDescent="0.3">
      <c r="A15" s="69"/>
      <c r="B15" s="103"/>
      <c r="C15" s="103"/>
      <c r="D15" s="113"/>
      <c r="E15" s="130"/>
      <c r="F15" s="128" t="s">
        <v>54</v>
      </c>
      <c r="G15" s="128"/>
      <c r="H15" s="129"/>
      <c r="I15" s="106"/>
      <c r="J15" s="107">
        <f>IF(I15="X", 1.9, )</f>
        <v>0</v>
      </c>
      <c r="K15" s="108">
        <f>K9*J15</f>
        <v>0</v>
      </c>
      <c r="L15" s="109">
        <f>L9*J15</f>
        <v>0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28" ht="17.25" customHeight="1" x14ac:dyDescent="0.3">
      <c r="A16" s="69"/>
      <c r="B16" s="103"/>
      <c r="C16" s="103"/>
      <c r="D16" s="105"/>
      <c r="E16" s="71"/>
      <c r="F16" s="71"/>
      <c r="G16" s="71"/>
      <c r="H16" s="72"/>
      <c r="I16" s="72"/>
      <c r="J16" s="74"/>
      <c r="K16" s="72"/>
      <c r="L16" s="73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36" ht="15.75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</row>
    <row r="18" spans="1:36" ht="15.7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</row>
    <row r="19" spans="1:36" ht="15.7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</row>
    <row r="20" spans="1:36" ht="15.75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</row>
    <row r="21" spans="1:36" ht="15.7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</row>
    <row r="22" spans="1:36" ht="15.75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</row>
    <row r="23" spans="1:36" ht="15.7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</row>
    <row r="24" spans="1:36" ht="15.7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1:36" ht="15.7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</row>
    <row r="26" spans="1:36" ht="15.75" customHeigh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</row>
    <row r="27" spans="1:36" ht="15.75" customHeigh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</row>
    <row r="28" spans="1:36" ht="15.7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</row>
    <row r="29" spans="1:36" ht="15.7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</row>
    <row r="30" spans="1:36" ht="15.7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</row>
    <row r="31" spans="1:36" ht="15.7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</row>
    <row r="32" spans="1:36" ht="15.7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</row>
    <row r="33" spans="1:36" ht="15.7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</row>
    <row r="34" spans="1:36" ht="15.7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</row>
    <row r="35" spans="1:36" ht="15.7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</row>
    <row r="36" spans="1:36" ht="15.7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</row>
    <row r="37" spans="1:36" ht="15.7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</row>
    <row r="38" spans="1:36" ht="15.7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</row>
    <row r="39" spans="1:36" ht="15.7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</row>
    <row r="40" spans="1:36" ht="15.7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</row>
    <row r="41" spans="1:36" ht="15.75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</row>
    <row r="42" spans="1:36" ht="15.7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</row>
    <row r="43" spans="1:36" ht="15.7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</row>
    <row r="44" spans="1:36" ht="15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</row>
    <row r="45" spans="1:36" ht="15.7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</sheetData>
  <mergeCells count="11">
    <mergeCell ref="C2:K2"/>
    <mergeCell ref="F11:H11"/>
    <mergeCell ref="F12:H12"/>
    <mergeCell ref="E11:E15"/>
    <mergeCell ref="A12:D14"/>
    <mergeCell ref="F13:H13"/>
    <mergeCell ref="F14:H14"/>
    <mergeCell ref="F15:H15"/>
    <mergeCell ref="E4:F4"/>
    <mergeCell ref="E5:F5"/>
    <mergeCell ref="E6:F6"/>
  </mergeCells>
  <pageMargins left="0.7" right="0.7" top="0.75" bottom="0.75" header="0.3" footer="0.3"/>
  <pageSetup orientation="portrait" horizontalDpi="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25"/>
  <sheetViews>
    <sheetView workbookViewId="0">
      <selection activeCell="A19" sqref="A19"/>
    </sheetView>
  </sheetViews>
  <sheetFormatPr defaultColWidth="17.26953125" defaultRowHeight="15.75" customHeight="1" x14ac:dyDescent="0.25"/>
  <cols>
    <col min="1" max="1" width="19.453125" customWidth="1"/>
    <col min="2" max="3" width="10.7265625" customWidth="1"/>
    <col min="4" max="4" width="11.08984375" customWidth="1"/>
    <col min="5" max="5" width="10.54296875" customWidth="1"/>
    <col min="6" max="6" width="11.08984375" customWidth="1"/>
    <col min="7" max="7" width="11.54296875" customWidth="1"/>
    <col min="8" max="8" width="16.7265625" customWidth="1"/>
    <col min="9" max="9" width="20.81640625" customWidth="1"/>
    <col min="10" max="10" width="22.54296875" customWidth="1"/>
    <col min="11" max="11" width="12.26953125" customWidth="1"/>
  </cols>
  <sheetData>
    <row r="1" spans="1:14" s="78" customFormat="1" ht="11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78" customFormat="1" ht="42" customHeight="1" x14ac:dyDescent="0.25">
      <c r="A2" s="79"/>
      <c r="B2" s="77"/>
      <c r="C2" s="125" t="s">
        <v>0</v>
      </c>
      <c r="D2" s="126"/>
      <c r="E2" s="126"/>
      <c r="F2" s="126"/>
      <c r="G2" s="126"/>
      <c r="H2" s="126"/>
      <c r="I2" s="126"/>
      <c r="J2" s="126"/>
      <c r="K2" s="127"/>
      <c r="L2" s="77"/>
      <c r="M2" s="77"/>
      <c r="N2" s="77"/>
    </row>
    <row r="3" spans="1:14" s="78" customFormat="1" ht="14.25" customHeight="1" x14ac:dyDescent="0.25">
      <c r="A3" s="77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85" customFormat="1" ht="15" customHeight="1" x14ac:dyDescent="0.3">
      <c r="A4" s="99"/>
      <c r="B4" s="96"/>
      <c r="C4" s="96"/>
      <c r="D4" s="96"/>
      <c r="E4" s="96"/>
      <c r="F4" s="96"/>
      <c r="G4" s="96"/>
      <c r="H4" s="90"/>
      <c r="I4" s="91"/>
      <c r="K4" s="91"/>
    </row>
    <row r="5" spans="1:14" s="85" customFormat="1" ht="15" customHeight="1" thickBot="1" x14ac:dyDescent="0.35">
      <c r="A5" s="132" t="s">
        <v>48</v>
      </c>
      <c r="B5" s="132"/>
      <c r="C5" s="82">
        <v>190</v>
      </c>
      <c r="D5" s="96"/>
      <c r="E5" s="96"/>
      <c r="F5" s="96"/>
      <c r="G5" s="96"/>
      <c r="H5" s="90"/>
      <c r="I5" s="91"/>
      <c r="K5" s="91"/>
    </row>
    <row r="6" spans="1:14" s="85" customFormat="1" ht="15" customHeight="1" thickBot="1" x14ac:dyDescent="0.35">
      <c r="A6" s="90"/>
      <c r="B6" s="91"/>
      <c r="C6" s="91"/>
      <c r="D6" s="91"/>
      <c r="E6" s="91"/>
      <c r="F6" s="91"/>
      <c r="G6" s="91"/>
      <c r="H6" s="90"/>
      <c r="I6" s="97" t="s">
        <v>55</v>
      </c>
      <c r="J6" s="98" t="s">
        <v>56</v>
      </c>
      <c r="K6" s="91"/>
    </row>
    <row r="7" spans="1:14" s="76" customFormat="1" ht="13.5" customHeight="1" x14ac:dyDescent="0.25">
      <c r="A7" s="90"/>
      <c r="B7" s="87" t="s">
        <v>5</v>
      </c>
      <c r="C7" s="87" t="s">
        <v>6</v>
      </c>
      <c r="D7" s="87" t="s">
        <v>7</v>
      </c>
      <c r="E7" s="87" t="s">
        <v>8</v>
      </c>
      <c r="F7" s="87" t="s">
        <v>9</v>
      </c>
      <c r="G7" s="88" t="s">
        <v>10</v>
      </c>
      <c r="H7" s="87" t="s">
        <v>11</v>
      </c>
      <c r="I7" s="89" t="e">
        <f>G9/(C5/2.2)</f>
        <v>#DIV/0!</v>
      </c>
      <c r="J7" s="89" t="e">
        <f>G10/(C5/2.2)</f>
        <v>#DIV/0!</v>
      </c>
      <c r="K7" s="92"/>
    </row>
    <row r="8" spans="1:14" ht="13.5" customHeight="1" x14ac:dyDescent="0.25">
      <c r="A8" s="10" t="s">
        <v>12</v>
      </c>
      <c r="B8" s="11"/>
      <c r="C8" s="12"/>
      <c r="D8" s="12"/>
      <c r="E8" s="13"/>
      <c r="F8" s="13"/>
      <c r="G8" s="14" t="e">
        <f t="shared" ref="G8:G12" si="0">AVERAGE(B8:F8)</f>
        <v>#DIV/0!</v>
      </c>
      <c r="H8" s="6" t="s">
        <v>13</v>
      </c>
      <c r="I8" s="116" t="s">
        <v>64</v>
      </c>
      <c r="J8" s="116" t="s">
        <v>66</v>
      </c>
      <c r="K8" s="86"/>
    </row>
    <row r="9" spans="1:14" ht="12.75" customHeight="1" x14ac:dyDescent="0.25">
      <c r="A9" s="14" t="s">
        <v>62</v>
      </c>
      <c r="B9" s="16"/>
      <c r="C9" s="16"/>
      <c r="D9" s="16"/>
      <c r="E9" s="16"/>
      <c r="F9" s="16"/>
      <c r="G9" s="14" t="e">
        <f t="shared" si="0"/>
        <v>#DIV/0!</v>
      </c>
      <c r="H9" s="6" t="s">
        <v>15</v>
      </c>
      <c r="I9" s="17" t="e">
        <f>G9*4/G12</f>
        <v>#DIV/0!</v>
      </c>
      <c r="J9" s="17" t="e">
        <f>G10*4/G12</f>
        <v>#DIV/0!</v>
      </c>
      <c r="K9" s="86"/>
    </row>
    <row r="10" spans="1:14" ht="12.75" customHeight="1" x14ac:dyDescent="0.25">
      <c r="A10" s="14" t="s">
        <v>63</v>
      </c>
      <c r="B10" s="18"/>
      <c r="C10" s="18"/>
      <c r="D10" s="18"/>
      <c r="E10" s="18"/>
      <c r="F10" s="18"/>
      <c r="G10" s="14" t="e">
        <f t="shared" si="0"/>
        <v>#DIV/0!</v>
      </c>
      <c r="H10" s="20"/>
      <c r="I10" s="6" t="s">
        <v>58</v>
      </c>
      <c r="J10" s="6" t="s">
        <v>57</v>
      </c>
      <c r="K10" s="86"/>
    </row>
    <row r="11" spans="1:14" ht="13.5" customHeight="1" x14ac:dyDescent="0.25">
      <c r="A11" s="14" t="s">
        <v>17</v>
      </c>
      <c r="B11" s="18"/>
      <c r="C11" s="18"/>
      <c r="D11" s="18"/>
      <c r="E11" s="18"/>
      <c r="F11" s="18"/>
      <c r="G11" s="14" t="e">
        <f t="shared" si="0"/>
        <v>#DIV/0!</v>
      </c>
      <c r="H11" s="6" t="s">
        <v>11</v>
      </c>
      <c r="I11" s="9" t="e">
        <f>G11/(C5/2.2)</f>
        <v>#DIV/0!</v>
      </c>
      <c r="J11" s="9">
        <f>G12/(C5/2.2)</f>
        <v>0</v>
      </c>
      <c r="K11" s="86"/>
    </row>
    <row r="12" spans="1:14" ht="12.75" customHeight="1" x14ac:dyDescent="0.25">
      <c r="A12" s="14" t="s">
        <v>18</v>
      </c>
      <c r="B12" s="10">
        <f t="shared" ref="B12:F12" si="1">SUM((B9*4),( B10*4),( B11*9))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4">
        <f t="shared" si="0"/>
        <v>0</v>
      </c>
      <c r="H12" s="6" t="s">
        <v>13</v>
      </c>
      <c r="I12" s="116" t="s">
        <v>65</v>
      </c>
      <c r="J12" s="15" t="s">
        <v>19</v>
      </c>
      <c r="K12" s="86"/>
    </row>
    <row r="13" spans="1:14" ht="15" customHeight="1" x14ac:dyDescent="0.25">
      <c r="A13" s="93" t="s">
        <v>21</v>
      </c>
      <c r="B13" s="94"/>
      <c r="C13" s="94"/>
      <c r="D13" s="94"/>
      <c r="E13" s="94"/>
      <c r="F13" s="94"/>
      <c r="G13" s="95"/>
      <c r="H13" s="6" t="s">
        <v>15</v>
      </c>
      <c r="I13" s="17" t="e">
        <f>G11*9/G12</f>
        <v>#DIV/0!</v>
      </c>
      <c r="J13" s="15" t="s">
        <v>20</v>
      </c>
      <c r="K13" s="86"/>
    </row>
    <row r="14" spans="1:14" ht="15" customHeight="1" x14ac:dyDescent="0.25">
      <c r="A14" s="94"/>
      <c r="B14" s="94"/>
      <c r="C14" s="94"/>
      <c r="D14" s="94"/>
      <c r="E14" s="94"/>
      <c r="F14" s="94"/>
      <c r="G14" s="95"/>
      <c r="H14" s="95"/>
      <c r="I14" s="86"/>
      <c r="J14" s="86"/>
      <c r="K14" s="86"/>
    </row>
    <row r="15" spans="1:14" ht="15.75" customHeight="1" x14ac:dyDescent="0.25">
      <c r="A15" s="131" t="s">
        <v>67</v>
      </c>
      <c r="B15" s="131"/>
      <c r="C15" s="131"/>
      <c r="D15" s="131"/>
      <c r="E15" s="131"/>
      <c r="F15" s="131"/>
      <c r="G15" s="86"/>
      <c r="H15" s="86"/>
      <c r="I15" s="86"/>
      <c r="J15" s="86"/>
      <c r="K15" s="86"/>
    </row>
    <row r="16" spans="1:14" ht="15.75" customHeight="1" x14ac:dyDescent="0.25">
      <c r="A16" s="131" t="s">
        <v>68</v>
      </c>
      <c r="B16" s="131"/>
      <c r="C16" s="131"/>
      <c r="D16" s="131"/>
      <c r="E16" s="131"/>
      <c r="F16" s="131"/>
      <c r="G16" s="86"/>
      <c r="H16" s="86"/>
      <c r="I16" s="86"/>
      <c r="J16" s="86"/>
      <c r="K16" s="86"/>
    </row>
    <row r="17" spans="1:11" ht="15.75" customHeight="1" x14ac:dyDescent="0.25">
      <c r="A17" s="114"/>
      <c r="B17" s="114"/>
      <c r="C17" s="114"/>
      <c r="D17" s="114"/>
      <c r="E17" s="114"/>
      <c r="F17" s="114"/>
      <c r="G17" s="86"/>
      <c r="H17" s="86"/>
      <c r="I17" s="86"/>
      <c r="J17" s="86"/>
      <c r="K17" s="86"/>
    </row>
    <row r="18" spans="1:11" ht="15.75" customHeight="1" x14ac:dyDescent="0.25">
      <c r="A18" s="114"/>
      <c r="B18" s="114"/>
      <c r="C18" s="114"/>
      <c r="D18" s="114"/>
      <c r="E18" s="114"/>
      <c r="F18" s="114"/>
      <c r="G18" s="86"/>
      <c r="H18" s="86"/>
      <c r="I18" s="86"/>
      <c r="J18" s="86"/>
      <c r="K18" s="86"/>
    </row>
    <row r="19" spans="1:11" ht="15.75" customHeight="1" x14ac:dyDescent="0.25">
      <c r="A19" s="114"/>
      <c r="B19" s="114"/>
      <c r="C19" s="114"/>
      <c r="D19" s="114"/>
      <c r="E19" s="114"/>
      <c r="F19" s="114"/>
      <c r="G19" s="86"/>
      <c r="H19" s="86"/>
      <c r="I19" s="86"/>
      <c r="J19" s="86"/>
      <c r="K19" s="86"/>
    </row>
    <row r="20" spans="1:11" ht="15.75" customHeight="1" x14ac:dyDescent="0.25">
      <c r="A20" s="114"/>
      <c r="B20" s="114"/>
      <c r="C20" s="114"/>
      <c r="D20" s="114"/>
      <c r="E20" s="114"/>
      <c r="F20" s="114"/>
      <c r="G20" s="86"/>
      <c r="H20" s="86"/>
      <c r="I20" s="86"/>
      <c r="J20" s="86"/>
      <c r="K20" s="86"/>
    </row>
    <row r="21" spans="1:11" ht="15.75" customHeight="1" x14ac:dyDescent="0.25">
      <c r="A21" s="114"/>
      <c r="B21" s="114"/>
      <c r="C21" s="114"/>
      <c r="D21" s="114"/>
      <c r="E21" s="114"/>
      <c r="F21" s="114"/>
      <c r="G21" s="86"/>
      <c r="H21" s="86"/>
      <c r="I21" s="86"/>
      <c r="J21" s="86"/>
      <c r="K21" s="86"/>
    </row>
    <row r="22" spans="1:11" ht="15.75" customHeight="1" x14ac:dyDescent="0.25">
      <c r="A22" s="114"/>
      <c r="B22" s="114"/>
      <c r="C22" s="114"/>
      <c r="D22" s="114"/>
      <c r="E22" s="114"/>
      <c r="F22" s="114"/>
      <c r="G22" s="86"/>
      <c r="H22" s="86"/>
      <c r="I22" s="86"/>
      <c r="J22" s="86"/>
      <c r="K22" s="86"/>
    </row>
    <row r="23" spans="1:11" ht="15.75" customHeight="1" x14ac:dyDescent="0.25">
      <c r="A23" s="114"/>
      <c r="B23" s="114"/>
      <c r="C23" s="114"/>
      <c r="D23" s="114"/>
      <c r="E23" s="114"/>
      <c r="F23" s="114"/>
      <c r="G23" s="86"/>
      <c r="H23" s="86"/>
      <c r="I23" s="86"/>
      <c r="J23" s="86"/>
      <c r="K23" s="86"/>
    </row>
    <row r="24" spans="1:11" ht="15.75" customHeight="1" x14ac:dyDescent="0.25">
      <c r="A24" s="114"/>
      <c r="B24" s="114"/>
      <c r="C24" s="114"/>
      <c r="D24" s="114"/>
      <c r="E24" s="114"/>
      <c r="F24" s="114"/>
      <c r="G24" s="86"/>
      <c r="H24" s="86"/>
      <c r="I24" s="86"/>
      <c r="J24" s="86"/>
      <c r="K24" s="86"/>
    </row>
    <row r="25" spans="1:11" ht="15.75" customHeight="1" x14ac:dyDescent="0.25">
      <c r="A25" s="114"/>
      <c r="B25" s="114"/>
      <c r="C25" s="114"/>
      <c r="D25" s="114"/>
      <c r="E25" s="114"/>
      <c r="F25" s="114"/>
    </row>
  </sheetData>
  <mergeCells count="4">
    <mergeCell ref="C2:K2"/>
    <mergeCell ref="A5:B5"/>
    <mergeCell ref="A15:F15"/>
    <mergeCell ref="A16:F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30"/>
  <sheetViews>
    <sheetView topLeftCell="A4" workbookViewId="0">
      <selection activeCell="J13" sqref="J13"/>
    </sheetView>
  </sheetViews>
  <sheetFormatPr defaultColWidth="17.26953125" defaultRowHeight="15.75" customHeight="1" x14ac:dyDescent="0.25"/>
  <cols>
    <col min="1" max="1" width="16.08984375" customWidth="1"/>
    <col min="2" max="2" width="17.7265625" customWidth="1"/>
    <col min="3" max="3" width="11" customWidth="1"/>
    <col min="4" max="4" width="14.453125" customWidth="1"/>
    <col min="5" max="5" width="16.08984375" customWidth="1"/>
    <col min="6" max="6" width="14.7265625" customWidth="1"/>
    <col min="7" max="7" width="12.81640625" customWidth="1"/>
    <col min="8" max="8" width="13.453125" customWidth="1"/>
    <col min="9" max="9" width="11.54296875" customWidth="1"/>
    <col min="10" max="10" width="12.7265625" customWidth="1"/>
    <col min="11" max="11" width="12.26953125" customWidth="1"/>
    <col min="12" max="13" width="17.26953125" style="75"/>
  </cols>
  <sheetData>
    <row r="1" spans="1:11" ht="11.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2.5" hidden="1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33" customHeight="1" x14ac:dyDescent="0.25">
      <c r="A3" s="118"/>
      <c r="B3" s="117"/>
      <c r="C3" s="117"/>
      <c r="D3" s="117"/>
      <c r="E3" s="119" t="s">
        <v>0</v>
      </c>
      <c r="F3" s="120"/>
      <c r="G3" s="120"/>
      <c r="H3" s="120"/>
      <c r="I3" s="120"/>
      <c r="J3" s="120"/>
      <c r="K3" s="120"/>
    </row>
    <row r="4" spans="1:11" ht="25.5" customHeight="1" x14ac:dyDescent="0.25">
      <c r="A4" s="117"/>
      <c r="B4" s="118"/>
      <c r="C4" s="118"/>
      <c r="D4" s="118"/>
      <c r="E4" s="117"/>
      <c r="F4" s="117"/>
      <c r="G4" s="117"/>
      <c r="H4" s="117"/>
      <c r="I4" s="117"/>
      <c r="J4" s="117"/>
      <c r="K4" s="117"/>
    </row>
    <row r="5" spans="1:11" s="75" customFormat="1" ht="15" customHeight="1" x14ac:dyDescent="0.3">
      <c r="A5" s="121" t="s">
        <v>45</v>
      </c>
      <c r="B5" s="82"/>
      <c r="C5" s="118"/>
      <c r="D5" s="143" t="s">
        <v>69</v>
      </c>
      <c r="E5" s="143"/>
      <c r="F5" s="143"/>
      <c r="G5" s="143"/>
      <c r="H5" s="143"/>
      <c r="I5" s="143"/>
      <c r="J5" s="118"/>
      <c r="K5" s="117"/>
    </row>
    <row r="6" spans="1:11" ht="11.25" customHeight="1" x14ac:dyDescent="0.25">
      <c r="A6" s="122"/>
      <c r="B6" s="123"/>
      <c r="C6" s="123"/>
      <c r="D6" s="131"/>
      <c r="E6" s="131"/>
      <c r="F6" s="131"/>
      <c r="G6" s="131"/>
      <c r="H6" s="131"/>
      <c r="I6" s="131"/>
      <c r="J6" s="123"/>
      <c r="K6" s="117"/>
    </row>
    <row r="7" spans="1:11" ht="1.5" customHeight="1" x14ac:dyDescent="0.25">
      <c r="A7" s="122"/>
      <c r="B7" s="123"/>
      <c r="C7" s="123"/>
      <c r="D7" s="131"/>
      <c r="E7" s="131"/>
      <c r="F7" s="131"/>
      <c r="G7" s="131"/>
      <c r="H7" s="131"/>
      <c r="I7" s="131"/>
      <c r="J7" s="123"/>
      <c r="K7" s="124"/>
    </row>
    <row r="8" spans="1:11" ht="15" customHeight="1" x14ac:dyDescent="0.25">
      <c r="A8" s="3" t="s">
        <v>22</v>
      </c>
      <c r="B8" s="3" t="s">
        <v>23</v>
      </c>
      <c r="C8" s="123"/>
      <c r="D8" s="131"/>
      <c r="E8" s="131"/>
      <c r="F8" s="131"/>
      <c r="G8" s="131"/>
      <c r="H8" s="131"/>
      <c r="I8" s="131"/>
      <c r="J8" s="123"/>
      <c r="K8" s="117"/>
    </row>
    <row r="9" spans="1:11" ht="15" customHeight="1" x14ac:dyDescent="0.3">
      <c r="A9" s="4"/>
      <c r="B9" s="24">
        <v>44267</v>
      </c>
      <c r="C9" s="123"/>
      <c r="D9" s="123"/>
      <c r="E9" s="123"/>
      <c r="F9" s="123"/>
      <c r="G9" s="123"/>
      <c r="H9" s="123"/>
      <c r="I9" s="123"/>
      <c r="J9" s="123"/>
      <c r="K9" s="117"/>
    </row>
    <row r="10" spans="1:11" ht="15" customHeight="1" x14ac:dyDescent="0.3">
      <c r="A10" s="135" t="s">
        <v>24</v>
      </c>
      <c r="B10" s="136"/>
      <c r="C10" s="136"/>
      <c r="D10" s="136"/>
      <c r="E10" s="136"/>
      <c r="F10" s="136"/>
      <c r="G10" s="136"/>
      <c r="H10" s="25"/>
      <c r="I10" s="139" t="s">
        <v>25</v>
      </c>
      <c r="J10" s="140">
        <f>B9</f>
        <v>44267</v>
      </c>
      <c r="K10" s="141"/>
    </row>
    <row r="11" spans="1:11" ht="12.75" customHeight="1" x14ac:dyDescent="0.25">
      <c r="A11" s="137"/>
      <c r="B11" s="138"/>
      <c r="C11" s="138"/>
      <c r="D11" s="138"/>
      <c r="E11" s="138"/>
      <c r="F11" s="138"/>
      <c r="G11" s="138"/>
      <c r="H11" s="26"/>
      <c r="I11" s="138"/>
      <c r="J11" s="138"/>
      <c r="K11" s="142"/>
    </row>
    <row r="12" spans="1:11" ht="15" customHeight="1" x14ac:dyDescent="0.3">
      <c r="A12" s="29" t="s">
        <v>27</v>
      </c>
      <c r="B12" s="29" t="s">
        <v>28</v>
      </c>
      <c r="C12" s="30"/>
      <c r="D12" s="31"/>
      <c r="E12" s="32"/>
      <c r="F12" s="144" t="s">
        <v>29</v>
      </c>
      <c r="G12" s="29" t="s">
        <v>14</v>
      </c>
      <c r="H12" s="29" t="s">
        <v>16</v>
      </c>
      <c r="I12" s="3" t="s">
        <v>17</v>
      </c>
      <c r="J12" s="29" t="s">
        <v>30</v>
      </c>
      <c r="K12" s="23"/>
    </row>
    <row r="13" spans="1:11" ht="15" customHeight="1" x14ac:dyDescent="0.3">
      <c r="A13" s="4"/>
      <c r="B13" s="4"/>
      <c r="C13" s="33"/>
      <c r="D13" s="34"/>
      <c r="E13" s="35"/>
      <c r="F13" s="145"/>
      <c r="G13" s="36"/>
      <c r="H13" s="36"/>
      <c r="I13" s="36"/>
      <c r="J13" s="36">
        <f>G13*4+H13*4+I13*9</f>
        <v>0</v>
      </c>
      <c r="K13" s="23"/>
    </row>
    <row r="14" spans="1:11" ht="15" customHeight="1" x14ac:dyDescent="0.3">
      <c r="A14" s="1"/>
      <c r="B14" s="37">
        <f>A13-B13</f>
        <v>0</v>
      </c>
      <c r="C14" s="37"/>
      <c r="E14" s="38"/>
      <c r="F14" s="5"/>
      <c r="G14" s="5"/>
      <c r="H14" s="5"/>
      <c r="I14" s="5"/>
      <c r="J14" s="5"/>
      <c r="K14" s="23"/>
    </row>
    <row r="15" spans="1:11" ht="13.5" customHeight="1" x14ac:dyDescent="0.3">
      <c r="A15" s="39"/>
      <c r="B15" s="146" t="s">
        <v>31</v>
      </c>
      <c r="C15" s="147"/>
      <c r="D15" s="40">
        <f>B9</f>
        <v>44267</v>
      </c>
      <c r="E15" s="41">
        <f t="shared" ref="E15:J15" si="0">D15+1</f>
        <v>44268</v>
      </c>
      <c r="F15" s="42">
        <f t="shared" si="0"/>
        <v>44269</v>
      </c>
      <c r="G15" s="42">
        <f t="shared" si="0"/>
        <v>44270</v>
      </c>
      <c r="H15" s="42">
        <f t="shared" si="0"/>
        <v>44271</v>
      </c>
      <c r="I15" s="42">
        <f t="shared" si="0"/>
        <v>44272</v>
      </c>
      <c r="J15" s="42">
        <f t="shared" si="0"/>
        <v>44273</v>
      </c>
      <c r="K15" s="43"/>
    </row>
    <row r="16" spans="1:11" ht="13.5" customHeight="1" x14ac:dyDescent="0.3">
      <c r="A16" s="7"/>
      <c r="B16" s="148" t="s">
        <v>32</v>
      </c>
      <c r="C16" s="148" t="s">
        <v>33</v>
      </c>
      <c r="D16" s="44">
        <f>D15</f>
        <v>44267</v>
      </c>
      <c r="E16" s="45">
        <f>D16+1</f>
        <v>44268</v>
      </c>
      <c r="F16" s="45">
        <f>F15</f>
        <v>44269</v>
      </c>
      <c r="G16" s="45">
        <f>F16+1</f>
        <v>44270</v>
      </c>
      <c r="H16" s="45">
        <f>H15</f>
        <v>44271</v>
      </c>
      <c r="I16" s="45">
        <f>H16+1</f>
        <v>44272</v>
      </c>
      <c r="J16" s="45">
        <f>J15</f>
        <v>44273</v>
      </c>
      <c r="K16" s="8" t="s">
        <v>10</v>
      </c>
    </row>
    <row r="17" spans="1:11" ht="13.5" customHeight="1" x14ac:dyDescent="0.25">
      <c r="A17" s="10" t="s">
        <v>12</v>
      </c>
      <c r="B17" s="147"/>
      <c r="C17" s="147"/>
      <c r="D17" s="11"/>
      <c r="E17" s="12"/>
      <c r="F17" s="12"/>
      <c r="G17" s="46"/>
      <c r="H17" s="46"/>
      <c r="I17" s="46"/>
      <c r="J17" s="46"/>
      <c r="K17" s="14" t="e">
        <f t="shared" ref="K17:K21" si="1">AVERAGE(D17:J17)</f>
        <v>#DIV/0!</v>
      </c>
    </row>
    <row r="18" spans="1:11" ht="12.75" customHeight="1" x14ac:dyDescent="0.25">
      <c r="A18" s="14" t="s">
        <v>14</v>
      </c>
      <c r="B18" s="36">
        <f>G13-10</f>
        <v>-10</v>
      </c>
      <c r="C18" s="36">
        <f>G13+10</f>
        <v>10</v>
      </c>
      <c r="D18" s="47"/>
      <c r="E18" s="48"/>
      <c r="F18" s="48"/>
      <c r="G18" s="19"/>
      <c r="H18" s="49"/>
      <c r="I18" s="19"/>
      <c r="J18" s="19"/>
      <c r="K18" s="50" t="e">
        <f t="shared" si="1"/>
        <v>#DIV/0!</v>
      </c>
    </row>
    <row r="19" spans="1:11" ht="12.75" customHeight="1" x14ac:dyDescent="0.25">
      <c r="A19" s="14" t="s">
        <v>16</v>
      </c>
      <c r="B19" s="36">
        <f>H13-10</f>
        <v>-10</v>
      </c>
      <c r="C19" s="36">
        <f>H13+10</f>
        <v>10</v>
      </c>
      <c r="D19" s="51"/>
      <c r="E19" s="52"/>
      <c r="F19" s="48"/>
      <c r="G19" s="19"/>
      <c r="H19" s="49"/>
      <c r="I19" s="19"/>
      <c r="J19" s="19"/>
      <c r="K19" s="50" t="e">
        <f t="shared" si="1"/>
        <v>#DIV/0!</v>
      </c>
    </row>
    <row r="20" spans="1:11" ht="13.5" customHeight="1" x14ac:dyDescent="0.25">
      <c r="A20" s="14" t="s">
        <v>17</v>
      </c>
      <c r="B20" s="22">
        <f>I13-5</f>
        <v>-5</v>
      </c>
      <c r="C20" s="22">
        <f>I13+5</f>
        <v>5</v>
      </c>
      <c r="D20" s="51"/>
      <c r="E20" s="52"/>
      <c r="F20" s="48"/>
      <c r="G20" s="19"/>
      <c r="H20" s="49"/>
      <c r="I20" s="19"/>
      <c r="J20" s="19"/>
      <c r="K20" s="50" t="e">
        <f t="shared" si="1"/>
        <v>#DIV/0!</v>
      </c>
    </row>
    <row r="21" spans="1:11" ht="12.75" customHeight="1" x14ac:dyDescent="0.25">
      <c r="A21" s="14" t="s">
        <v>18</v>
      </c>
      <c r="B21" s="10"/>
      <c r="C21" s="10"/>
      <c r="D21" s="10" t="str">
        <f t="shared" ref="D21:J21" si="2">IF(VALUE(D18+D19+D20),SUM((D18*4),( D19*4),( D20*9)),"")</f>
        <v/>
      </c>
      <c r="E21" s="10" t="str">
        <f t="shared" si="2"/>
        <v/>
      </c>
      <c r="F21" s="10" t="str">
        <f t="shared" si="2"/>
        <v/>
      </c>
      <c r="G21" s="10" t="str">
        <f t="shared" si="2"/>
        <v/>
      </c>
      <c r="H21" s="10" t="str">
        <f t="shared" si="2"/>
        <v/>
      </c>
      <c r="I21" s="10" t="str">
        <f t="shared" si="2"/>
        <v/>
      </c>
      <c r="J21" s="10" t="str">
        <f t="shared" si="2"/>
        <v/>
      </c>
      <c r="K21" s="50" t="e">
        <f t="shared" si="1"/>
        <v>#DIV/0!</v>
      </c>
    </row>
    <row r="22" spans="1:11" ht="15" customHeight="1" x14ac:dyDescent="0.3">
      <c r="A22" s="2"/>
      <c r="B22" s="21"/>
      <c r="C22" s="21"/>
      <c r="D22" s="21"/>
      <c r="E22" s="21"/>
      <c r="F22" s="53"/>
      <c r="G22" s="54"/>
      <c r="H22" s="54"/>
      <c r="I22" s="21"/>
      <c r="J22" s="21"/>
      <c r="K22" s="1"/>
    </row>
    <row r="23" spans="1:11" ht="15" customHeight="1" x14ac:dyDescent="0.3">
      <c r="B23" s="55"/>
      <c r="C23" s="56" t="s">
        <v>21</v>
      </c>
      <c r="D23" s="22"/>
      <c r="E23" s="22"/>
      <c r="F23" s="57"/>
      <c r="G23" s="58"/>
      <c r="H23" s="59"/>
      <c r="I23" s="22"/>
      <c r="J23" s="22"/>
      <c r="K23" s="23"/>
    </row>
    <row r="24" spans="1:11" ht="15" customHeight="1" x14ac:dyDescent="0.3">
      <c r="A24" s="60"/>
      <c r="B24" s="1"/>
      <c r="C24" s="1"/>
      <c r="D24" s="1"/>
      <c r="E24" s="1"/>
      <c r="F24" s="1"/>
      <c r="G24" s="1"/>
      <c r="H24" s="1"/>
      <c r="I24" s="1"/>
      <c r="J24" s="1"/>
      <c r="K24" s="61"/>
    </row>
    <row r="25" spans="1:11" ht="15" customHeight="1" x14ac:dyDescent="0.3">
      <c r="A25" s="149" t="s">
        <v>34</v>
      </c>
      <c r="B25" s="147"/>
      <c r="C25" s="147"/>
      <c r="D25" s="147"/>
      <c r="E25" s="147"/>
      <c r="F25" s="147"/>
      <c r="G25" s="147"/>
      <c r="H25" s="62"/>
      <c r="I25" s="152" t="s">
        <v>25</v>
      </c>
      <c r="J25" s="153">
        <f>J10+7</f>
        <v>44274</v>
      </c>
      <c r="K25" s="147"/>
    </row>
    <row r="26" spans="1:11" ht="12.75" customHeight="1" x14ac:dyDescent="0.25">
      <c r="A26" s="150"/>
      <c r="B26" s="151"/>
      <c r="C26" s="151"/>
      <c r="D26" s="151"/>
      <c r="E26" s="151"/>
      <c r="F26" s="151"/>
      <c r="G26" s="151"/>
      <c r="H26" s="63"/>
      <c r="I26" s="151"/>
      <c r="J26" s="147"/>
      <c r="K26" s="147"/>
    </row>
    <row r="27" spans="1:11" ht="12.75" customHeight="1" x14ac:dyDescent="0.25">
      <c r="A27" s="154" t="s">
        <v>26</v>
      </c>
      <c r="B27" s="155"/>
      <c r="C27" s="147"/>
      <c r="D27" s="147"/>
      <c r="E27" s="147"/>
      <c r="F27" s="147"/>
      <c r="G27" s="147"/>
      <c r="H27" s="147"/>
      <c r="I27" s="147"/>
      <c r="J27" s="156"/>
      <c r="K27" s="27"/>
    </row>
    <row r="28" spans="1:11" ht="12.75" customHeight="1" x14ac:dyDescent="0.25">
      <c r="A28" s="145"/>
      <c r="B28" s="137"/>
      <c r="C28" s="138"/>
      <c r="D28" s="138"/>
      <c r="E28" s="138"/>
      <c r="F28" s="138"/>
      <c r="G28" s="138"/>
      <c r="H28" s="138"/>
      <c r="I28" s="138"/>
      <c r="J28" s="142"/>
      <c r="K28" s="28"/>
    </row>
    <row r="29" spans="1:11" ht="15" customHeight="1" x14ac:dyDescent="0.3">
      <c r="A29" s="29" t="s">
        <v>27</v>
      </c>
      <c r="B29" s="29" t="s">
        <v>28</v>
      </c>
      <c r="C29" s="30"/>
      <c r="D29" s="31"/>
      <c r="E29" s="32"/>
      <c r="F29" s="144" t="s">
        <v>29</v>
      </c>
      <c r="G29" s="29" t="s">
        <v>14</v>
      </c>
      <c r="H29" s="29" t="s">
        <v>16</v>
      </c>
      <c r="I29" s="3" t="s">
        <v>17</v>
      </c>
      <c r="J29" s="29" t="s">
        <v>30</v>
      </c>
      <c r="K29" s="23"/>
    </row>
    <row r="30" spans="1:11" ht="15" customHeight="1" x14ac:dyDescent="0.3">
      <c r="A30" s="64">
        <f>A13</f>
        <v>0</v>
      </c>
      <c r="B30" s="64"/>
      <c r="C30" s="65"/>
      <c r="D30" s="31"/>
      <c r="E30" s="35"/>
      <c r="F30" s="145"/>
      <c r="G30" s="36"/>
      <c r="H30" s="22"/>
      <c r="I30" s="22"/>
      <c r="J30" s="22">
        <f>G30*4+H30*4+I30*9</f>
        <v>0</v>
      </c>
      <c r="K30" s="23"/>
    </row>
    <row r="31" spans="1:11" ht="15" customHeight="1" x14ac:dyDescent="0.3">
      <c r="A31" s="1"/>
      <c r="B31" s="37">
        <f>A30-B30</f>
        <v>0</v>
      </c>
      <c r="C31" s="37"/>
      <c r="E31" s="38"/>
      <c r="F31" s="5"/>
      <c r="G31" s="5"/>
      <c r="H31" s="5"/>
      <c r="I31" s="5"/>
      <c r="J31" s="5"/>
      <c r="K31" s="61"/>
    </row>
    <row r="32" spans="1:11" ht="13.5" customHeight="1" x14ac:dyDescent="0.3">
      <c r="A32" s="39"/>
      <c r="B32" s="146" t="s">
        <v>31</v>
      </c>
      <c r="C32" s="147"/>
      <c r="D32" s="66">
        <f>J25</f>
        <v>44274</v>
      </c>
      <c r="E32" s="66">
        <f t="shared" ref="E32:J32" si="3">D32+1</f>
        <v>44275</v>
      </c>
      <c r="F32" s="66">
        <f t="shared" si="3"/>
        <v>44276</v>
      </c>
      <c r="G32" s="66">
        <f t="shared" si="3"/>
        <v>44277</v>
      </c>
      <c r="H32" s="66">
        <f t="shared" si="3"/>
        <v>44278</v>
      </c>
      <c r="I32" s="66">
        <f t="shared" si="3"/>
        <v>44279</v>
      </c>
      <c r="J32" s="66">
        <f t="shared" si="3"/>
        <v>44280</v>
      </c>
      <c r="K32" s="43"/>
    </row>
    <row r="33" spans="1:11" ht="13.5" customHeight="1" x14ac:dyDescent="0.3">
      <c r="A33" s="7"/>
      <c r="B33" s="148" t="s">
        <v>32</v>
      </c>
      <c r="C33" s="148" t="s">
        <v>33</v>
      </c>
      <c r="D33" s="67">
        <f>D32</f>
        <v>44274</v>
      </c>
      <c r="E33" s="68">
        <f t="shared" ref="E33:J33" si="4">D33+1</f>
        <v>44275</v>
      </c>
      <c r="F33" s="67">
        <f t="shared" si="4"/>
        <v>44276</v>
      </c>
      <c r="G33" s="68">
        <f t="shared" si="4"/>
        <v>44277</v>
      </c>
      <c r="H33" s="67">
        <f t="shared" si="4"/>
        <v>44278</v>
      </c>
      <c r="I33" s="68">
        <f t="shared" si="4"/>
        <v>44279</v>
      </c>
      <c r="J33" s="67">
        <f t="shared" si="4"/>
        <v>44280</v>
      </c>
      <c r="K33" s="8" t="s">
        <v>10</v>
      </c>
    </row>
    <row r="34" spans="1:11" ht="13.5" customHeight="1" x14ac:dyDescent="0.25">
      <c r="A34" s="10" t="s">
        <v>12</v>
      </c>
      <c r="B34" s="147"/>
      <c r="C34" s="147"/>
      <c r="D34" s="22"/>
      <c r="E34" s="22"/>
      <c r="F34" s="22"/>
      <c r="G34" s="22"/>
      <c r="H34" s="22"/>
      <c r="I34" s="22"/>
      <c r="J34" s="22"/>
      <c r="K34" s="14" t="e">
        <f t="shared" ref="K34:K38" si="5">AVERAGE(D34:J34)</f>
        <v>#DIV/0!</v>
      </c>
    </row>
    <row r="35" spans="1:11" ht="12.75" customHeight="1" x14ac:dyDescent="0.25">
      <c r="A35" s="14" t="s">
        <v>14</v>
      </c>
      <c r="B35" s="36">
        <f>G30-10</f>
        <v>-10</v>
      </c>
      <c r="C35" s="36">
        <f>G30+10</f>
        <v>10</v>
      </c>
      <c r="D35" s="36"/>
      <c r="E35" s="36"/>
      <c r="F35" s="36"/>
      <c r="G35" s="36"/>
      <c r="H35" s="36"/>
      <c r="I35" s="36"/>
      <c r="J35" s="36"/>
      <c r="K35" s="50" t="e">
        <f t="shared" si="5"/>
        <v>#DIV/0!</v>
      </c>
    </row>
    <row r="36" spans="1:11" ht="12.75" customHeight="1" x14ac:dyDescent="0.25">
      <c r="A36" s="14" t="s">
        <v>16</v>
      </c>
      <c r="B36" s="36">
        <f>H30-10</f>
        <v>-10</v>
      </c>
      <c r="C36" s="36">
        <f>H30+10</f>
        <v>10</v>
      </c>
      <c r="D36" s="22"/>
      <c r="E36" s="22"/>
      <c r="F36" s="36"/>
      <c r="G36" s="36"/>
      <c r="H36" s="36"/>
      <c r="I36" s="36"/>
      <c r="J36" s="36"/>
      <c r="K36" s="50" t="e">
        <f t="shared" si="5"/>
        <v>#DIV/0!</v>
      </c>
    </row>
    <row r="37" spans="1:11" ht="13.5" customHeight="1" x14ac:dyDescent="0.25">
      <c r="A37" s="14" t="s">
        <v>17</v>
      </c>
      <c r="B37" s="22">
        <f>I30-5</f>
        <v>-5</v>
      </c>
      <c r="C37" s="22">
        <f>I30+5</f>
        <v>5</v>
      </c>
      <c r="D37" s="22"/>
      <c r="E37" s="22"/>
      <c r="F37" s="36"/>
      <c r="G37" s="36"/>
      <c r="H37" s="36"/>
      <c r="I37" s="36"/>
      <c r="J37" s="36"/>
      <c r="K37" s="50" t="e">
        <f t="shared" si="5"/>
        <v>#DIV/0!</v>
      </c>
    </row>
    <row r="38" spans="1:11" ht="12.75" customHeight="1" x14ac:dyDescent="0.25">
      <c r="A38" s="14" t="s">
        <v>18</v>
      </c>
      <c r="B38" s="10"/>
      <c r="C38" s="10"/>
      <c r="D38" s="10" t="str">
        <f t="shared" ref="D38:J38" si="6">IF(VALUE(D35+D36+D37),SUM((D35*4),( D36*4),( D37*9)),"")</f>
        <v/>
      </c>
      <c r="E38" s="10" t="str">
        <f t="shared" si="6"/>
        <v/>
      </c>
      <c r="F38" s="10" t="str">
        <f t="shared" si="6"/>
        <v/>
      </c>
      <c r="G38" s="10" t="str">
        <f t="shared" si="6"/>
        <v/>
      </c>
      <c r="H38" s="10" t="str">
        <f t="shared" si="6"/>
        <v/>
      </c>
      <c r="I38" s="10" t="str">
        <f t="shared" si="6"/>
        <v/>
      </c>
      <c r="J38" s="10" t="str">
        <f t="shared" si="6"/>
        <v/>
      </c>
      <c r="K38" s="50" t="e">
        <f t="shared" si="5"/>
        <v>#DIV/0!</v>
      </c>
    </row>
    <row r="39" spans="1:11" ht="15" customHeight="1" x14ac:dyDescent="0.3">
      <c r="A39" s="2"/>
      <c r="B39" s="21"/>
      <c r="C39" s="21"/>
      <c r="D39" s="21"/>
      <c r="E39" s="21"/>
      <c r="F39" s="53"/>
      <c r="G39" s="54"/>
      <c r="H39" s="54"/>
      <c r="I39" s="21"/>
      <c r="J39" s="21"/>
      <c r="K39" s="1"/>
    </row>
    <row r="40" spans="1:11" ht="15" customHeight="1" x14ac:dyDescent="0.3">
      <c r="B40" s="55"/>
      <c r="C40" s="56" t="s">
        <v>21</v>
      </c>
      <c r="D40" s="22"/>
      <c r="E40" s="22"/>
      <c r="F40" s="57"/>
      <c r="G40" s="58"/>
      <c r="H40" s="59"/>
      <c r="I40" s="22"/>
      <c r="J40" s="22"/>
      <c r="K40" s="23"/>
    </row>
    <row r="41" spans="1:11" ht="15" customHeight="1" x14ac:dyDescent="0.3">
      <c r="A41" s="60"/>
      <c r="B41" s="1"/>
      <c r="C41" s="1"/>
      <c r="D41" s="1"/>
      <c r="E41" s="1"/>
      <c r="F41" s="1"/>
      <c r="G41" s="1"/>
      <c r="H41" s="1"/>
      <c r="I41" s="1"/>
      <c r="J41" s="1"/>
      <c r="K41" s="61"/>
    </row>
    <row r="42" spans="1:11" ht="15" customHeight="1" x14ac:dyDescent="0.3">
      <c r="A42" s="149" t="s">
        <v>35</v>
      </c>
      <c r="B42" s="147"/>
      <c r="C42" s="147"/>
      <c r="D42" s="147"/>
      <c r="E42" s="147"/>
      <c r="F42" s="147"/>
      <c r="G42" s="147"/>
      <c r="H42" s="62"/>
      <c r="I42" s="152" t="s">
        <v>25</v>
      </c>
      <c r="J42" s="153">
        <f>J25+7</f>
        <v>44281</v>
      </c>
      <c r="K42" s="147"/>
    </row>
    <row r="43" spans="1:11" ht="12.75" customHeight="1" x14ac:dyDescent="0.25">
      <c r="A43" s="150"/>
      <c r="B43" s="151"/>
      <c r="C43" s="151"/>
      <c r="D43" s="151"/>
      <c r="E43" s="151"/>
      <c r="F43" s="151"/>
      <c r="G43" s="151"/>
      <c r="H43" s="63"/>
      <c r="I43" s="151"/>
      <c r="J43" s="147"/>
      <c r="K43" s="147"/>
    </row>
    <row r="44" spans="1:11" ht="12.75" customHeight="1" x14ac:dyDescent="0.25">
      <c r="A44" s="154" t="s">
        <v>26</v>
      </c>
      <c r="B44" s="155"/>
      <c r="C44" s="147"/>
      <c r="D44" s="147"/>
      <c r="E44" s="147"/>
      <c r="F44" s="147"/>
      <c r="G44" s="147"/>
      <c r="H44" s="147"/>
      <c r="I44" s="147"/>
      <c r="J44" s="156"/>
      <c r="K44" s="27"/>
    </row>
    <row r="45" spans="1:11" ht="12.75" customHeight="1" x14ac:dyDescent="0.25">
      <c r="A45" s="145"/>
      <c r="B45" s="137"/>
      <c r="C45" s="138"/>
      <c r="D45" s="138"/>
      <c r="E45" s="138"/>
      <c r="F45" s="138"/>
      <c r="G45" s="138"/>
      <c r="H45" s="138"/>
      <c r="I45" s="138"/>
      <c r="J45" s="142"/>
      <c r="K45" s="28"/>
    </row>
    <row r="46" spans="1:11" ht="15" customHeight="1" x14ac:dyDescent="0.3">
      <c r="A46" s="29" t="s">
        <v>27</v>
      </c>
      <c r="B46" s="29" t="s">
        <v>28</v>
      </c>
      <c r="C46" s="30"/>
      <c r="D46" s="31"/>
      <c r="E46" s="32"/>
      <c r="F46" s="144" t="s">
        <v>29</v>
      </c>
      <c r="G46" s="29" t="s">
        <v>14</v>
      </c>
      <c r="H46" s="29" t="s">
        <v>16</v>
      </c>
      <c r="I46" s="3" t="s">
        <v>17</v>
      </c>
      <c r="J46" s="29" t="s">
        <v>30</v>
      </c>
      <c r="K46" s="23"/>
    </row>
    <row r="47" spans="1:11" ht="15" customHeight="1" x14ac:dyDescent="0.3">
      <c r="A47" s="64">
        <f>A30</f>
        <v>0</v>
      </c>
      <c r="B47" s="64"/>
      <c r="C47" s="65"/>
      <c r="D47" s="31"/>
      <c r="E47" s="35"/>
      <c r="F47" s="145"/>
      <c r="G47" s="36"/>
      <c r="H47" s="22"/>
      <c r="I47" s="22"/>
      <c r="J47" s="22">
        <f>G47*4+H47*4+I47*9</f>
        <v>0</v>
      </c>
      <c r="K47" s="23"/>
    </row>
    <row r="48" spans="1:11" ht="15" customHeight="1" x14ac:dyDescent="0.3">
      <c r="A48" s="1"/>
      <c r="B48" s="37">
        <f>A47-B47</f>
        <v>0</v>
      </c>
      <c r="C48" s="37"/>
      <c r="E48" s="38"/>
      <c r="F48" s="5"/>
      <c r="G48" s="5"/>
      <c r="H48" s="5"/>
      <c r="I48" s="5"/>
      <c r="J48" s="5"/>
      <c r="K48" s="61"/>
    </row>
    <row r="49" spans="1:11" ht="13.5" customHeight="1" x14ac:dyDescent="0.3">
      <c r="A49" s="39"/>
      <c r="B49" s="146" t="s">
        <v>31</v>
      </c>
      <c r="C49" s="147"/>
      <c r="D49" s="66">
        <f>J42</f>
        <v>44281</v>
      </c>
      <c r="E49" s="66">
        <f t="shared" ref="E49:J49" si="7">D49+1</f>
        <v>44282</v>
      </c>
      <c r="F49" s="66">
        <f t="shared" si="7"/>
        <v>44283</v>
      </c>
      <c r="G49" s="66">
        <f t="shared" si="7"/>
        <v>44284</v>
      </c>
      <c r="H49" s="66">
        <f t="shared" si="7"/>
        <v>44285</v>
      </c>
      <c r="I49" s="66">
        <f t="shared" si="7"/>
        <v>44286</v>
      </c>
      <c r="J49" s="66">
        <f t="shared" si="7"/>
        <v>44287</v>
      </c>
      <c r="K49" s="43"/>
    </row>
    <row r="50" spans="1:11" ht="13.5" customHeight="1" x14ac:dyDescent="0.3">
      <c r="A50" s="7"/>
      <c r="B50" s="148" t="s">
        <v>32</v>
      </c>
      <c r="C50" s="148" t="s">
        <v>33</v>
      </c>
      <c r="D50" s="67">
        <f>D49</f>
        <v>44281</v>
      </c>
      <c r="E50" s="68">
        <f t="shared" ref="E50:J50" si="8">D50+1</f>
        <v>44282</v>
      </c>
      <c r="F50" s="67">
        <f t="shared" si="8"/>
        <v>44283</v>
      </c>
      <c r="G50" s="68">
        <f t="shared" si="8"/>
        <v>44284</v>
      </c>
      <c r="H50" s="67">
        <f t="shared" si="8"/>
        <v>44285</v>
      </c>
      <c r="I50" s="68">
        <f t="shared" si="8"/>
        <v>44286</v>
      </c>
      <c r="J50" s="67">
        <f t="shared" si="8"/>
        <v>44287</v>
      </c>
      <c r="K50" s="8" t="s">
        <v>10</v>
      </c>
    </row>
    <row r="51" spans="1:11" ht="13.5" customHeight="1" x14ac:dyDescent="0.25">
      <c r="A51" s="10" t="s">
        <v>12</v>
      </c>
      <c r="B51" s="147"/>
      <c r="C51" s="147"/>
      <c r="D51" s="22"/>
      <c r="E51" s="22"/>
      <c r="F51" s="22"/>
      <c r="G51" s="22"/>
      <c r="H51" s="22"/>
      <c r="I51" s="22"/>
      <c r="J51" s="22"/>
      <c r="K51" s="14" t="e">
        <f t="shared" ref="K51:K55" si="9">AVERAGE(D51:J51)</f>
        <v>#DIV/0!</v>
      </c>
    </row>
    <row r="52" spans="1:11" ht="12.75" customHeight="1" x14ac:dyDescent="0.25">
      <c r="A52" s="14" t="s">
        <v>14</v>
      </c>
      <c r="B52" s="36">
        <f>G47-10</f>
        <v>-10</v>
      </c>
      <c r="C52" s="36">
        <f>G47+10</f>
        <v>10</v>
      </c>
      <c r="D52" s="36"/>
      <c r="E52" s="36"/>
      <c r="F52" s="36"/>
      <c r="G52" s="36"/>
      <c r="H52" s="36"/>
      <c r="I52" s="36"/>
      <c r="J52" s="36"/>
      <c r="K52" s="50" t="e">
        <f t="shared" si="9"/>
        <v>#DIV/0!</v>
      </c>
    </row>
    <row r="53" spans="1:11" ht="12.75" customHeight="1" x14ac:dyDescent="0.25">
      <c r="A53" s="14" t="s">
        <v>16</v>
      </c>
      <c r="B53" s="36">
        <f>H47-10</f>
        <v>-10</v>
      </c>
      <c r="C53" s="36">
        <f>H47+10</f>
        <v>10</v>
      </c>
      <c r="D53" s="22"/>
      <c r="E53" s="22"/>
      <c r="F53" s="36"/>
      <c r="G53" s="36"/>
      <c r="H53" s="36"/>
      <c r="I53" s="36"/>
      <c r="J53" s="36"/>
      <c r="K53" s="50" t="e">
        <f t="shared" si="9"/>
        <v>#DIV/0!</v>
      </c>
    </row>
    <row r="54" spans="1:11" ht="13.5" customHeight="1" x14ac:dyDescent="0.25">
      <c r="A54" s="14" t="s">
        <v>17</v>
      </c>
      <c r="B54" s="22">
        <f>I47-5</f>
        <v>-5</v>
      </c>
      <c r="C54" s="22">
        <f>I47+5</f>
        <v>5</v>
      </c>
      <c r="D54" s="22"/>
      <c r="E54" s="22"/>
      <c r="F54" s="36"/>
      <c r="G54" s="36"/>
      <c r="H54" s="36"/>
      <c r="I54" s="36"/>
      <c r="J54" s="36"/>
      <c r="K54" s="50" t="e">
        <f t="shared" si="9"/>
        <v>#DIV/0!</v>
      </c>
    </row>
    <row r="55" spans="1:11" ht="12.75" customHeight="1" x14ac:dyDescent="0.25">
      <c r="A55" s="14" t="s">
        <v>18</v>
      </c>
      <c r="B55" s="10"/>
      <c r="C55" s="10"/>
      <c r="D55" s="10" t="str">
        <f t="shared" ref="D55:J55" si="10">IF(VALUE(D52+D53+D54),SUM((D52*4),( D53*4),( D54*9)),"")</f>
        <v/>
      </c>
      <c r="E55" s="10" t="str">
        <f t="shared" si="10"/>
        <v/>
      </c>
      <c r="F55" s="10" t="str">
        <f t="shared" si="10"/>
        <v/>
      </c>
      <c r="G55" s="10" t="str">
        <f t="shared" si="10"/>
        <v/>
      </c>
      <c r="H55" s="10" t="str">
        <f t="shared" si="10"/>
        <v/>
      </c>
      <c r="I55" s="10" t="str">
        <f t="shared" si="10"/>
        <v/>
      </c>
      <c r="J55" s="10" t="str">
        <f t="shared" si="10"/>
        <v/>
      </c>
      <c r="K55" s="50" t="e">
        <f t="shared" si="9"/>
        <v>#DIV/0!</v>
      </c>
    </row>
    <row r="56" spans="1:11" ht="15" customHeight="1" x14ac:dyDescent="0.3">
      <c r="A56" s="2"/>
      <c r="B56" s="21"/>
      <c r="C56" s="21"/>
      <c r="D56" s="21"/>
      <c r="E56" s="21"/>
      <c r="F56" s="53"/>
      <c r="G56" s="54"/>
      <c r="H56" s="54"/>
      <c r="I56" s="21"/>
      <c r="J56" s="21"/>
      <c r="K56" s="1"/>
    </row>
    <row r="57" spans="1:11" ht="15" customHeight="1" x14ac:dyDescent="0.3">
      <c r="B57" s="55"/>
      <c r="C57" s="56" t="s">
        <v>21</v>
      </c>
      <c r="D57" s="22"/>
      <c r="E57" s="22"/>
      <c r="F57" s="57"/>
      <c r="G57" s="58"/>
      <c r="H57" s="59"/>
      <c r="I57" s="22"/>
      <c r="J57" s="22"/>
      <c r="K57" s="23"/>
    </row>
    <row r="58" spans="1:11" ht="15" customHeight="1" x14ac:dyDescent="0.3">
      <c r="A58" s="60"/>
      <c r="B58" s="1"/>
      <c r="C58" s="1"/>
      <c r="D58" s="1"/>
      <c r="E58" s="1"/>
      <c r="F58" s="1"/>
      <c r="G58" s="1"/>
      <c r="H58" s="1"/>
      <c r="I58" s="1"/>
      <c r="J58" s="1"/>
      <c r="K58" s="61"/>
    </row>
    <row r="59" spans="1:11" ht="15" customHeight="1" x14ac:dyDescent="0.3">
      <c r="A59" s="149" t="s">
        <v>36</v>
      </c>
      <c r="B59" s="147"/>
      <c r="C59" s="147"/>
      <c r="D59" s="147"/>
      <c r="E59" s="147"/>
      <c r="F59" s="147"/>
      <c r="G59" s="147"/>
      <c r="H59" s="62"/>
      <c r="I59" s="152" t="s">
        <v>25</v>
      </c>
      <c r="J59" s="153">
        <f>J42+7</f>
        <v>44288</v>
      </c>
      <c r="K59" s="147"/>
    </row>
    <row r="60" spans="1:11" ht="12.75" customHeight="1" x14ac:dyDescent="0.25">
      <c r="A60" s="150"/>
      <c r="B60" s="151"/>
      <c r="C60" s="151"/>
      <c r="D60" s="151"/>
      <c r="E60" s="151"/>
      <c r="F60" s="151"/>
      <c r="G60" s="151"/>
      <c r="H60" s="63"/>
      <c r="I60" s="151"/>
      <c r="J60" s="147"/>
      <c r="K60" s="147"/>
    </row>
    <row r="61" spans="1:11" ht="12.75" customHeight="1" x14ac:dyDescent="0.25">
      <c r="A61" s="154" t="s">
        <v>26</v>
      </c>
      <c r="B61" s="155"/>
      <c r="C61" s="147"/>
      <c r="D61" s="147"/>
      <c r="E61" s="147"/>
      <c r="F61" s="147"/>
      <c r="G61" s="147"/>
      <c r="H61" s="147"/>
      <c r="I61" s="147"/>
      <c r="J61" s="156"/>
      <c r="K61" s="27"/>
    </row>
    <row r="62" spans="1:11" ht="12.75" customHeight="1" x14ac:dyDescent="0.25">
      <c r="A62" s="145"/>
      <c r="B62" s="137"/>
      <c r="C62" s="138"/>
      <c r="D62" s="138"/>
      <c r="E62" s="138"/>
      <c r="F62" s="138"/>
      <c r="G62" s="138"/>
      <c r="H62" s="138"/>
      <c r="I62" s="138"/>
      <c r="J62" s="142"/>
      <c r="K62" s="28"/>
    </row>
    <row r="63" spans="1:11" ht="15" customHeight="1" x14ac:dyDescent="0.3">
      <c r="A63" s="29" t="s">
        <v>27</v>
      </c>
      <c r="B63" s="29" t="s">
        <v>28</v>
      </c>
      <c r="C63" s="30"/>
      <c r="D63" s="31"/>
      <c r="E63" s="32"/>
      <c r="F63" s="144" t="s">
        <v>29</v>
      </c>
      <c r="G63" s="29" t="s">
        <v>14</v>
      </c>
      <c r="H63" s="29" t="s">
        <v>16</v>
      </c>
      <c r="I63" s="3" t="s">
        <v>17</v>
      </c>
      <c r="J63" s="29" t="s">
        <v>30</v>
      </c>
      <c r="K63" s="23"/>
    </row>
    <row r="64" spans="1:11" ht="15" customHeight="1" x14ac:dyDescent="0.3">
      <c r="A64" s="64">
        <f>A47</f>
        <v>0</v>
      </c>
      <c r="B64" s="64"/>
      <c r="C64" s="65"/>
      <c r="D64" s="31"/>
      <c r="E64" s="35"/>
      <c r="F64" s="145"/>
      <c r="G64" s="36"/>
      <c r="H64" s="22"/>
      <c r="I64" s="22"/>
      <c r="J64" s="22">
        <f>G64*4+H64*4+I64*9</f>
        <v>0</v>
      </c>
      <c r="K64" s="23"/>
    </row>
    <row r="65" spans="1:11" ht="15" customHeight="1" x14ac:dyDescent="0.3">
      <c r="A65" s="1"/>
      <c r="B65" s="37">
        <f>A64-B64</f>
        <v>0</v>
      </c>
      <c r="C65" s="37"/>
      <c r="E65" s="38"/>
      <c r="F65" s="5"/>
      <c r="G65" s="5"/>
      <c r="H65" s="5"/>
      <c r="I65" s="5"/>
      <c r="J65" s="5"/>
      <c r="K65" s="61"/>
    </row>
    <row r="66" spans="1:11" ht="13.5" customHeight="1" x14ac:dyDescent="0.3">
      <c r="A66" s="39"/>
      <c r="B66" s="146" t="s">
        <v>31</v>
      </c>
      <c r="C66" s="147"/>
      <c r="D66" s="66">
        <f>J59</f>
        <v>44288</v>
      </c>
      <c r="E66" s="66">
        <f t="shared" ref="E66:J66" si="11">D66+1</f>
        <v>44289</v>
      </c>
      <c r="F66" s="66">
        <f t="shared" si="11"/>
        <v>44290</v>
      </c>
      <c r="G66" s="66">
        <f t="shared" si="11"/>
        <v>44291</v>
      </c>
      <c r="H66" s="66">
        <f t="shared" si="11"/>
        <v>44292</v>
      </c>
      <c r="I66" s="66">
        <f t="shared" si="11"/>
        <v>44293</v>
      </c>
      <c r="J66" s="66">
        <f t="shared" si="11"/>
        <v>44294</v>
      </c>
      <c r="K66" s="43"/>
    </row>
    <row r="67" spans="1:11" ht="13.5" customHeight="1" x14ac:dyDescent="0.3">
      <c r="A67" s="7"/>
      <c r="B67" s="148" t="s">
        <v>32</v>
      </c>
      <c r="C67" s="148" t="s">
        <v>33</v>
      </c>
      <c r="D67" s="67">
        <f>D66</f>
        <v>44288</v>
      </c>
      <c r="E67" s="68">
        <f t="shared" ref="E67:J67" si="12">D67+1</f>
        <v>44289</v>
      </c>
      <c r="F67" s="67">
        <f t="shared" si="12"/>
        <v>44290</v>
      </c>
      <c r="G67" s="68">
        <f t="shared" si="12"/>
        <v>44291</v>
      </c>
      <c r="H67" s="67">
        <f t="shared" si="12"/>
        <v>44292</v>
      </c>
      <c r="I67" s="68">
        <f t="shared" si="12"/>
        <v>44293</v>
      </c>
      <c r="J67" s="67">
        <f t="shared" si="12"/>
        <v>44294</v>
      </c>
      <c r="K67" s="8" t="s">
        <v>10</v>
      </c>
    </row>
    <row r="68" spans="1:11" ht="13.5" customHeight="1" x14ac:dyDescent="0.25">
      <c r="A68" s="10" t="s">
        <v>12</v>
      </c>
      <c r="B68" s="147"/>
      <c r="C68" s="147"/>
      <c r="D68" s="22"/>
      <c r="E68" s="22"/>
      <c r="F68" s="22"/>
      <c r="G68" s="22"/>
      <c r="H68" s="22"/>
      <c r="I68" s="22"/>
      <c r="J68" s="22"/>
      <c r="K68" s="14" t="e">
        <f t="shared" ref="K68:K72" si="13">AVERAGE(D68:J68)</f>
        <v>#DIV/0!</v>
      </c>
    </row>
    <row r="69" spans="1:11" ht="12.75" customHeight="1" x14ac:dyDescent="0.25">
      <c r="A69" s="14" t="s">
        <v>14</v>
      </c>
      <c r="B69" s="36">
        <f>G64-10</f>
        <v>-10</v>
      </c>
      <c r="C69" s="36">
        <f>G64+10</f>
        <v>10</v>
      </c>
      <c r="D69" s="36"/>
      <c r="E69" s="36"/>
      <c r="F69" s="36"/>
      <c r="G69" s="36"/>
      <c r="H69" s="36"/>
      <c r="I69" s="36"/>
      <c r="J69" s="36"/>
      <c r="K69" s="50" t="e">
        <f t="shared" si="13"/>
        <v>#DIV/0!</v>
      </c>
    </row>
    <row r="70" spans="1:11" ht="12.75" customHeight="1" x14ac:dyDescent="0.25">
      <c r="A70" s="14" t="s">
        <v>16</v>
      </c>
      <c r="B70" s="36">
        <f>H64-10</f>
        <v>-10</v>
      </c>
      <c r="C70" s="36">
        <f>H64+10</f>
        <v>10</v>
      </c>
      <c r="D70" s="22"/>
      <c r="E70" s="22"/>
      <c r="F70" s="36"/>
      <c r="G70" s="36"/>
      <c r="H70" s="36"/>
      <c r="I70" s="36"/>
      <c r="J70" s="36"/>
      <c r="K70" s="50" t="e">
        <f t="shared" si="13"/>
        <v>#DIV/0!</v>
      </c>
    </row>
    <row r="71" spans="1:11" ht="13.5" customHeight="1" x14ac:dyDescent="0.25">
      <c r="A71" s="14" t="s">
        <v>17</v>
      </c>
      <c r="B71" s="22">
        <f>I64-5</f>
        <v>-5</v>
      </c>
      <c r="C71" s="22">
        <f>I64+5</f>
        <v>5</v>
      </c>
      <c r="D71" s="22"/>
      <c r="E71" s="22"/>
      <c r="F71" s="36"/>
      <c r="G71" s="36"/>
      <c r="H71" s="36"/>
      <c r="I71" s="36"/>
      <c r="J71" s="36"/>
      <c r="K71" s="50" t="e">
        <f t="shared" si="13"/>
        <v>#DIV/0!</v>
      </c>
    </row>
    <row r="72" spans="1:11" ht="12.75" customHeight="1" x14ac:dyDescent="0.25">
      <c r="A72" s="14" t="s">
        <v>18</v>
      </c>
      <c r="B72" s="10"/>
      <c r="C72" s="10"/>
      <c r="D72" s="10" t="str">
        <f t="shared" ref="D72:J72" si="14">IF(VALUE(D69+D70+D71),SUM((D69*4),( D70*4),( D71*9)),"")</f>
        <v/>
      </c>
      <c r="E72" s="10" t="str">
        <f t="shared" si="14"/>
        <v/>
      </c>
      <c r="F72" s="10" t="str">
        <f t="shared" si="14"/>
        <v/>
      </c>
      <c r="G72" s="10" t="str">
        <f t="shared" si="14"/>
        <v/>
      </c>
      <c r="H72" s="10" t="str">
        <f t="shared" si="14"/>
        <v/>
      </c>
      <c r="I72" s="10" t="str">
        <f t="shared" si="14"/>
        <v/>
      </c>
      <c r="J72" s="10" t="str">
        <f t="shared" si="14"/>
        <v/>
      </c>
      <c r="K72" s="50" t="e">
        <f t="shared" si="13"/>
        <v>#DIV/0!</v>
      </c>
    </row>
    <row r="73" spans="1:11" ht="15" customHeight="1" x14ac:dyDescent="0.3">
      <c r="A73" s="2"/>
      <c r="B73" s="21"/>
      <c r="C73" s="21"/>
      <c r="D73" s="21"/>
      <c r="E73" s="21"/>
      <c r="F73" s="53"/>
      <c r="G73" s="54"/>
      <c r="H73" s="54"/>
      <c r="I73" s="21"/>
      <c r="J73" s="21"/>
      <c r="K73" s="1"/>
    </row>
    <row r="74" spans="1:11" ht="15" customHeight="1" x14ac:dyDescent="0.3">
      <c r="B74" s="55"/>
      <c r="C74" s="56" t="s">
        <v>21</v>
      </c>
      <c r="D74" s="22"/>
      <c r="E74" s="22"/>
      <c r="F74" s="57"/>
      <c r="G74" s="58"/>
      <c r="H74" s="59"/>
      <c r="I74" s="22"/>
      <c r="J74" s="22"/>
      <c r="K74" s="23"/>
    </row>
    <row r="75" spans="1:11" ht="15" customHeight="1" x14ac:dyDescent="0.3">
      <c r="A75" s="60"/>
      <c r="B75" s="1"/>
      <c r="C75" s="1"/>
      <c r="D75" s="1"/>
      <c r="E75" s="1"/>
      <c r="F75" s="1"/>
      <c r="G75" s="1"/>
      <c r="H75" s="1"/>
      <c r="I75" s="1"/>
      <c r="J75" s="1"/>
      <c r="K75" s="61"/>
    </row>
    <row r="76" spans="1:11" ht="15" customHeight="1" x14ac:dyDescent="0.3">
      <c r="A76" s="149" t="s">
        <v>37</v>
      </c>
      <c r="B76" s="147"/>
      <c r="C76" s="147"/>
      <c r="D76" s="147"/>
      <c r="E76" s="147"/>
      <c r="F76" s="147"/>
      <c r="G76" s="147"/>
      <c r="H76" s="62"/>
      <c r="I76" s="152" t="s">
        <v>25</v>
      </c>
      <c r="J76" s="153">
        <f>J59+7</f>
        <v>44295</v>
      </c>
      <c r="K76" s="147"/>
    </row>
    <row r="77" spans="1:11" ht="12.75" customHeight="1" x14ac:dyDescent="0.25">
      <c r="A77" s="150"/>
      <c r="B77" s="151"/>
      <c r="C77" s="151"/>
      <c r="D77" s="151"/>
      <c r="E77" s="151"/>
      <c r="F77" s="151"/>
      <c r="G77" s="151"/>
      <c r="H77" s="63"/>
      <c r="I77" s="151"/>
      <c r="J77" s="147"/>
      <c r="K77" s="147"/>
    </row>
    <row r="78" spans="1:11" ht="12.75" customHeight="1" x14ac:dyDescent="0.25">
      <c r="A78" s="154" t="s">
        <v>26</v>
      </c>
      <c r="B78" s="155"/>
      <c r="C78" s="147"/>
      <c r="D78" s="147"/>
      <c r="E78" s="147"/>
      <c r="F78" s="147"/>
      <c r="G78" s="147"/>
      <c r="H78" s="147"/>
      <c r="I78" s="147"/>
      <c r="J78" s="156"/>
      <c r="K78" s="27"/>
    </row>
    <row r="79" spans="1:11" ht="12.75" customHeight="1" x14ac:dyDescent="0.25">
      <c r="A79" s="145"/>
      <c r="B79" s="137"/>
      <c r="C79" s="138"/>
      <c r="D79" s="138"/>
      <c r="E79" s="138"/>
      <c r="F79" s="138"/>
      <c r="G79" s="138"/>
      <c r="H79" s="138"/>
      <c r="I79" s="138"/>
      <c r="J79" s="142"/>
      <c r="K79" s="28"/>
    </row>
    <row r="80" spans="1:11" ht="15" customHeight="1" x14ac:dyDescent="0.3">
      <c r="A80" s="29" t="s">
        <v>27</v>
      </c>
      <c r="B80" s="29" t="s">
        <v>28</v>
      </c>
      <c r="C80" s="30"/>
      <c r="D80" s="31"/>
      <c r="E80" s="32"/>
      <c r="F80" s="144" t="s">
        <v>29</v>
      </c>
      <c r="G80" s="29" t="s">
        <v>14</v>
      </c>
      <c r="H80" s="29" t="s">
        <v>16</v>
      </c>
      <c r="I80" s="3" t="s">
        <v>17</v>
      </c>
      <c r="J80" s="29" t="s">
        <v>30</v>
      </c>
      <c r="K80" s="23"/>
    </row>
    <row r="81" spans="1:11" ht="15" customHeight="1" x14ac:dyDescent="0.3">
      <c r="A81" s="64">
        <f>A64</f>
        <v>0</v>
      </c>
      <c r="B81" s="64"/>
      <c r="C81" s="65"/>
      <c r="D81" s="31"/>
      <c r="E81" s="35"/>
      <c r="F81" s="145"/>
      <c r="G81" s="36"/>
      <c r="H81" s="22"/>
      <c r="I81" s="22"/>
      <c r="J81" s="22">
        <f>G81*4+H81*4+I81*9</f>
        <v>0</v>
      </c>
      <c r="K81" s="23"/>
    </row>
    <row r="82" spans="1:11" ht="15" customHeight="1" x14ac:dyDescent="0.3">
      <c r="A82" s="1"/>
      <c r="B82" s="37">
        <f>A81-B81</f>
        <v>0</v>
      </c>
      <c r="C82" s="37"/>
      <c r="E82" s="38"/>
      <c r="F82" s="5"/>
      <c r="G82" s="5"/>
      <c r="H82" s="5"/>
      <c r="I82" s="5"/>
      <c r="J82" s="5"/>
      <c r="K82" s="61"/>
    </row>
    <row r="83" spans="1:11" ht="13.5" customHeight="1" x14ac:dyDescent="0.3">
      <c r="A83" s="39"/>
      <c r="B83" s="146" t="s">
        <v>31</v>
      </c>
      <c r="C83" s="147"/>
      <c r="D83" s="66">
        <f>J76</f>
        <v>44295</v>
      </c>
      <c r="E83" s="66">
        <f t="shared" ref="E83:J83" si="15">D83+1</f>
        <v>44296</v>
      </c>
      <c r="F83" s="66">
        <f t="shared" si="15"/>
        <v>44297</v>
      </c>
      <c r="G83" s="66">
        <f t="shared" si="15"/>
        <v>44298</v>
      </c>
      <c r="H83" s="66">
        <f t="shared" si="15"/>
        <v>44299</v>
      </c>
      <c r="I83" s="66">
        <f t="shared" si="15"/>
        <v>44300</v>
      </c>
      <c r="J83" s="66">
        <f t="shared" si="15"/>
        <v>44301</v>
      </c>
      <c r="K83" s="43"/>
    </row>
    <row r="84" spans="1:11" ht="13.5" customHeight="1" x14ac:dyDescent="0.3">
      <c r="A84" s="7"/>
      <c r="B84" s="148" t="s">
        <v>32</v>
      </c>
      <c r="C84" s="148" t="s">
        <v>33</v>
      </c>
      <c r="D84" s="67">
        <f>D83</f>
        <v>44295</v>
      </c>
      <c r="E84" s="68">
        <f t="shared" ref="E84:J84" si="16">D84+1</f>
        <v>44296</v>
      </c>
      <c r="F84" s="67">
        <f t="shared" si="16"/>
        <v>44297</v>
      </c>
      <c r="G84" s="68">
        <f t="shared" si="16"/>
        <v>44298</v>
      </c>
      <c r="H84" s="67">
        <f t="shared" si="16"/>
        <v>44299</v>
      </c>
      <c r="I84" s="68">
        <f t="shared" si="16"/>
        <v>44300</v>
      </c>
      <c r="J84" s="67">
        <f t="shared" si="16"/>
        <v>44301</v>
      </c>
      <c r="K84" s="8" t="s">
        <v>10</v>
      </c>
    </row>
    <row r="85" spans="1:11" ht="13.5" customHeight="1" x14ac:dyDescent="0.25">
      <c r="A85" s="10" t="s">
        <v>12</v>
      </c>
      <c r="B85" s="147"/>
      <c r="C85" s="147"/>
      <c r="D85" s="22"/>
      <c r="E85" s="22"/>
      <c r="F85" s="22"/>
      <c r="G85" s="22"/>
      <c r="H85" s="22"/>
      <c r="I85" s="22"/>
      <c r="J85" s="22"/>
      <c r="K85" s="14" t="e">
        <f t="shared" ref="K85:K89" si="17">AVERAGE(D85:J85)</f>
        <v>#DIV/0!</v>
      </c>
    </row>
    <row r="86" spans="1:11" ht="12.75" customHeight="1" x14ac:dyDescent="0.25">
      <c r="A86" s="14" t="s">
        <v>14</v>
      </c>
      <c r="B86" s="36">
        <f>G81-10</f>
        <v>-10</v>
      </c>
      <c r="C86" s="36">
        <f>G81+10</f>
        <v>10</v>
      </c>
      <c r="D86" s="36"/>
      <c r="E86" s="36"/>
      <c r="F86" s="36"/>
      <c r="G86" s="36"/>
      <c r="H86" s="36"/>
      <c r="I86" s="36"/>
      <c r="J86" s="36"/>
      <c r="K86" s="50" t="e">
        <f t="shared" si="17"/>
        <v>#DIV/0!</v>
      </c>
    </row>
    <row r="87" spans="1:11" ht="12.75" customHeight="1" x14ac:dyDescent="0.25">
      <c r="A87" s="14" t="s">
        <v>16</v>
      </c>
      <c r="B87" s="36">
        <f>H81-10</f>
        <v>-10</v>
      </c>
      <c r="C87" s="36">
        <f>H81+10</f>
        <v>10</v>
      </c>
      <c r="D87" s="22"/>
      <c r="E87" s="22"/>
      <c r="F87" s="36"/>
      <c r="G87" s="36"/>
      <c r="H87" s="36"/>
      <c r="I87" s="36"/>
      <c r="J87" s="36"/>
      <c r="K87" s="50" t="e">
        <f t="shared" si="17"/>
        <v>#DIV/0!</v>
      </c>
    </row>
    <row r="88" spans="1:11" ht="13.5" customHeight="1" x14ac:dyDescent="0.25">
      <c r="A88" s="14" t="s">
        <v>17</v>
      </c>
      <c r="B88" s="22">
        <f>I81-5</f>
        <v>-5</v>
      </c>
      <c r="C88" s="22">
        <f>I81+5</f>
        <v>5</v>
      </c>
      <c r="D88" s="22"/>
      <c r="E88" s="22"/>
      <c r="F88" s="36"/>
      <c r="G88" s="36"/>
      <c r="H88" s="36"/>
      <c r="I88" s="36"/>
      <c r="J88" s="36"/>
      <c r="K88" s="50" t="e">
        <f t="shared" si="17"/>
        <v>#DIV/0!</v>
      </c>
    </row>
    <row r="89" spans="1:11" ht="12.75" customHeight="1" x14ac:dyDescent="0.25">
      <c r="A89" s="14" t="s">
        <v>18</v>
      </c>
      <c r="B89" s="10"/>
      <c r="C89" s="10"/>
      <c r="D89" s="10" t="str">
        <f t="shared" ref="D89:J89" si="18">IF(VALUE(D86+D87+D88),SUM((D86*4),( D87*4),( D88*9)),"")</f>
        <v/>
      </c>
      <c r="E89" s="10" t="str">
        <f t="shared" si="18"/>
        <v/>
      </c>
      <c r="F89" s="10" t="str">
        <f t="shared" si="18"/>
        <v/>
      </c>
      <c r="G89" s="10" t="str">
        <f t="shared" si="18"/>
        <v/>
      </c>
      <c r="H89" s="10" t="str">
        <f t="shared" si="18"/>
        <v/>
      </c>
      <c r="I89" s="10" t="str">
        <f t="shared" si="18"/>
        <v/>
      </c>
      <c r="J89" s="10" t="str">
        <f t="shared" si="18"/>
        <v/>
      </c>
      <c r="K89" s="50" t="e">
        <f t="shared" si="17"/>
        <v>#DIV/0!</v>
      </c>
    </row>
    <row r="90" spans="1:11" ht="15" customHeight="1" x14ac:dyDescent="0.3">
      <c r="A90" s="2"/>
      <c r="B90" s="21"/>
      <c r="C90" s="21"/>
      <c r="D90" s="21"/>
      <c r="E90" s="21"/>
      <c r="F90" s="53"/>
      <c r="G90" s="54"/>
      <c r="H90" s="54"/>
      <c r="I90" s="21"/>
      <c r="J90" s="21"/>
      <c r="K90" s="1"/>
    </row>
    <row r="91" spans="1:11" ht="15" customHeight="1" x14ac:dyDescent="0.3">
      <c r="B91" s="55"/>
      <c r="C91" s="56" t="s">
        <v>21</v>
      </c>
      <c r="D91" s="22"/>
      <c r="E91" s="22"/>
      <c r="F91" s="57"/>
      <c r="G91" s="58"/>
      <c r="H91" s="59"/>
      <c r="I91" s="22"/>
      <c r="J91" s="22"/>
      <c r="K91" s="23"/>
    </row>
    <row r="92" spans="1:11" ht="15" customHeight="1" x14ac:dyDescent="0.3">
      <c r="A92" s="60"/>
      <c r="B92" s="1"/>
      <c r="C92" s="1"/>
      <c r="D92" s="1"/>
      <c r="E92" s="1"/>
      <c r="F92" s="1"/>
      <c r="G92" s="1"/>
      <c r="H92" s="1"/>
      <c r="I92" s="1"/>
      <c r="J92" s="1"/>
      <c r="K92" s="61"/>
    </row>
    <row r="93" spans="1:11" ht="15" customHeight="1" x14ac:dyDescent="0.3">
      <c r="A93" s="149" t="s">
        <v>38</v>
      </c>
      <c r="B93" s="147"/>
      <c r="C93" s="147"/>
      <c r="D93" s="147"/>
      <c r="E93" s="147"/>
      <c r="F93" s="147"/>
      <c r="G93" s="147"/>
      <c r="H93" s="62"/>
      <c r="I93" s="152" t="s">
        <v>25</v>
      </c>
      <c r="J93" s="153">
        <f>J76+7</f>
        <v>44302</v>
      </c>
      <c r="K93" s="147"/>
    </row>
    <row r="94" spans="1:11" ht="12.75" customHeight="1" x14ac:dyDescent="0.25">
      <c r="A94" s="150"/>
      <c r="B94" s="151"/>
      <c r="C94" s="151"/>
      <c r="D94" s="151"/>
      <c r="E94" s="151"/>
      <c r="F94" s="151"/>
      <c r="G94" s="151"/>
      <c r="H94" s="63"/>
      <c r="I94" s="151"/>
      <c r="J94" s="147"/>
      <c r="K94" s="147"/>
    </row>
    <row r="95" spans="1:11" ht="12.75" customHeight="1" x14ac:dyDescent="0.25">
      <c r="A95" s="154" t="s">
        <v>26</v>
      </c>
      <c r="B95" s="155"/>
      <c r="C95" s="147"/>
      <c r="D95" s="147"/>
      <c r="E95" s="147"/>
      <c r="F95" s="147"/>
      <c r="G95" s="147"/>
      <c r="H95" s="147"/>
      <c r="I95" s="147"/>
      <c r="J95" s="156"/>
      <c r="K95" s="27"/>
    </row>
    <row r="96" spans="1:11" ht="12.75" customHeight="1" x14ac:dyDescent="0.25">
      <c r="A96" s="145"/>
      <c r="B96" s="137"/>
      <c r="C96" s="138"/>
      <c r="D96" s="138"/>
      <c r="E96" s="138"/>
      <c r="F96" s="138"/>
      <c r="G96" s="138"/>
      <c r="H96" s="138"/>
      <c r="I96" s="138"/>
      <c r="J96" s="142"/>
      <c r="K96" s="28"/>
    </row>
    <row r="97" spans="1:11" ht="15" customHeight="1" x14ac:dyDescent="0.3">
      <c r="A97" s="29" t="s">
        <v>27</v>
      </c>
      <c r="B97" s="29" t="s">
        <v>28</v>
      </c>
      <c r="C97" s="30"/>
      <c r="D97" s="31"/>
      <c r="E97" s="32"/>
      <c r="F97" s="144" t="s">
        <v>29</v>
      </c>
      <c r="G97" s="29" t="s">
        <v>14</v>
      </c>
      <c r="H97" s="29" t="s">
        <v>16</v>
      </c>
      <c r="I97" s="3" t="s">
        <v>17</v>
      </c>
      <c r="J97" s="29" t="s">
        <v>30</v>
      </c>
      <c r="K97" s="23"/>
    </row>
    <row r="98" spans="1:11" ht="15" customHeight="1" x14ac:dyDescent="0.3">
      <c r="A98" s="64">
        <f>A81</f>
        <v>0</v>
      </c>
      <c r="B98" s="64"/>
      <c r="C98" s="65"/>
      <c r="D98" s="31"/>
      <c r="E98" s="35"/>
      <c r="F98" s="145"/>
      <c r="G98" s="36"/>
      <c r="H98" s="22"/>
      <c r="I98" s="22"/>
      <c r="J98" s="22">
        <f>G98*4+H98*4+I98*9</f>
        <v>0</v>
      </c>
      <c r="K98" s="23"/>
    </row>
    <row r="99" spans="1:11" ht="15" customHeight="1" x14ac:dyDescent="0.3">
      <c r="A99" s="1"/>
      <c r="B99" s="37">
        <f>A98-B98</f>
        <v>0</v>
      </c>
      <c r="C99" s="37"/>
      <c r="E99" s="38"/>
      <c r="F99" s="5"/>
      <c r="G99" s="5"/>
      <c r="H99" s="5"/>
      <c r="I99" s="5"/>
      <c r="J99" s="5"/>
      <c r="K99" s="61"/>
    </row>
    <row r="100" spans="1:11" ht="13.5" customHeight="1" x14ac:dyDescent="0.3">
      <c r="A100" s="39"/>
      <c r="B100" s="146" t="s">
        <v>31</v>
      </c>
      <c r="C100" s="147"/>
      <c r="D100" s="66">
        <f>J93</f>
        <v>44302</v>
      </c>
      <c r="E100" s="66">
        <f t="shared" ref="E100:J100" si="19">D100+1</f>
        <v>44303</v>
      </c>
      <c r="F100" s="66">
        <f t="shared" si="19"/>
        <v>44304</v>
      </c>
      <c r="G100" s="66">
        <f t="shared" si="19"/>
        <v>44305</v>
      </c>
      <c r="H100" s="66">
        <f t="shared" si="19"/>
        <v>44306</v>
      </c>
      <c r="I100" s="66">
        <f t="shared" si="19"/>
        <v>44307</v>
      </c>
      <c r="J100" s="66">
        <f t="shared" si="19"/>
        <v>44308</v>
      </c>
      <c r="K100" s="43"/>
    </row>
    <row r="101" spans="1:11" ht="13.5" customHeight="1" x14ac:dyDescent="0.3">
      <c r="A101" s="7"/>
      <c r="B101" s="148" t="s">
        <v>32</v>
      </c>
      <c r="C101" s="148" t="s">
        <v>33</v>
      </c>
      <c r="D101" s="67">
        <f>D100</f>
        <v>44302</v>
      </c>
      <c r="E101" s="68">
        <f t="shared" ref="E101:J101" si="20">D101+1</f>
        <v>44303</v>
      </c>
      <c r="F101" s="67">
        <f t="shared" si="20"/>
        <v>44304</v>
      </c>
      <c r="G101" s="68">
        <f t="shared" si="20"/>
        <v>44305</v>
      </c>
      <c r="H101" s="67">
        <f t="shared" si="20"/>
        <v>44306</v>
      </c>
      <c r="I101" s="68">
        <f t="shared" si="20"/>
        <v>44307</v>
      </c>
      <c r="J101" s="67">
        <f t="shared" si="20"/>
        <v>44308</v>
      </c>
      <c r="K101" s="8" t="s">
        <v>10</v>
      </c>
    </row>
    <row r="102" spans="1:11" ht="13.5" customHeight="1" x14ac:dyDescent="0.25">
      <c r="A102" s="10" t="s">
        <v>12</v>
      </c>
      <c r="B102" s="147"/>
      <c r="C102" s="147"/>
      <c r="D102" s="22"/>
      <c r="E102" s="22"/>
      <c r="F102" s="22"/>
      <c r="G102" s="22"/>
      <c r="H102" s="22"/>
      <c r="I102" s="22"/>
      <c r="J102" s="22"/>
      <c r="K102" s="14" t="e">
        <f t="shared" ref="K102:K106" si="21">AVERAGE(D102:J102)</f>
        <v>#DIV/0!</v>
      </c>
    </row>
    <row r="103" spans="1:11" ht="12.75" customHeight="1" x14ac:dyDescent="0.25">
      <c r="A103" s="14" t="s">
        <v>14</v>
      </c>
      <c r="B103" s="36">
        <f>G98-10</f>
        <v>-10</v>
      </c>
      <c r="C103" s="36">
        <f>G98+10</f>
        <v>10</v>
      </c>
      <c r="D103" s="36"/>
      <c r="E103" s="36"/>
      <c r="F103" s="36"/>
      <c r="G103" s="36"/>
      <c r="H103" s="36"/>
      <c r="I103" s="36"/>
      <c r="J103" s="36"/>
      <c r="K103" s="50" t="e">
        <f t="shared" si="21"/>
        <v>#DIV/0!</v>
      </c>
    </row>
    <row r="104" spans="1:11" ht="12.75" customHeight="1" x14ac:dyDescent="0.25">
      <c r="A104" s="14" t="s">
        <v>16</v>
      </c>
      <c r="B104" s="36">
        <f>H98-10</f>
        <v>-10</v>
      </c>
      <c r="C104" s="36">
        <f>H98+10</f>
        <v>10</v>
      </c>
      <c r="D104" s="22"/>
      <c r="E104" s="22"/>
      <c r="F104" s="36"/>
      <c r="G104" s="36"/>
      <c r="H104" s="36"/>
      <c r="I104" s="36"/>
      <c r="J104" s="36"/>
      <c r="K104" s="50" t="e">
        <f t="shared" si="21"/>
        <v>#DIV/0!</v>
      </c>
    </row>
    <row r="105" spans="1:11" ht="13.5" customHeight="1" x14ac:dyDescent="0.25">
      <c r="A105" s="14" t="s">
        <v>17</v>
      </c>
      <c r="B105" s="22">
        <f>I98-5</f>
        <v>-5</v>
      </c>
      <c r="C105" s="22">
        <f>I98+5</f>
        <v>5</v>
      </c>
      <c r="D105" s="22"/>
      <c r="E105" s="22"/>
      <c r="F105" s="36"/>
      <c r="G105" s="36"/>
      <c r="H105" s="36"/>
      <c r="I105" s="36"/>
      <c r="J105" s="36"/>
      <c r="K105" s="50" t="e">
        <f t="shared" si="21"/>
        <v>#DIV/0!</v>
      </c>
    </row>
    <row r="106" spans="1:11" ht="12.75" customHeight="1" x14ac:dyDescent="0.25">
      <c r="A106" s="14" t="s">
        <v>18</v>
      </c>
      <c r="B106" s="10"/>
      <c r="C106" s="10"/>
      <c r="D106" s="10" t="str">
        <f t="shared" ref="D106:J106" si="22">IF(VALUE(D103+D104+D105),SUM((D103*4),( D104*4),( D105*9)),"")</f>
        <v/>
      </c>
      <c r="E106" s="10" t="str">
        <f t="shared" si="22"/>
        <v/>
      </c>
      <c r="F106" s="10" t="str">
        <f t="shared" si="22"/>
        <v/>
      </c>
      <c r="G106" s="10" t="str">
        <f t="shared" si="22"/>
        <v/>
      </c>
      <c r="H106" s="10" t="str">
        <f t="shared" si="22"/>
        <v/>
      </c>
      <c r="I106" s="10" t="str">
        <f t="shared" si="22"/>
        <v/>
      </c>
      <c r="J106" s="10" t="str">
        <f t="shared" si="22"/>
        <v/>
      </c>
      <c r="K106" s="50" t="e">
        <f t="shared" si="21"/>
        <v>#DIV/0!</v>
      </c>
    </row>
    <row r="107" spans="1:11" ht="15" customHeight="1" x14ac:dyDescent="0.3">
      <c r="A107" s="2"/>
      <c r="B107" s="21"/>
      <c r="C107" s="21"/>
      <c r="D107" s="21"/>
      <c r="E107" s="21"/>
      <c r="F107" s="53"/>
      <c r="G107" s="54"/>
      <c r="H107" s="54"/>
      <c r="I107" s="21"/>
      <c r="J107" s="21"/>
      <c r="K107" s="1"/>
    </row>
    <row r="108" spans="1:11" ht="15" customHeight="1" x14ac:dyDescent="0.3">
      <c r="B108" s="55"/>
      <c r="C108" s="56" t="s">
        <v>21</v>
      </c>
      <c r="D108" s="22"/>
      <c r="E108" s="22"/>
      <c r="F108" s="57"/>
      <c r="G108" s="58"/>
      <c r="H108" s="59"/>
      <c r="I108" s="22"/>
      <c r="J108" s="22"/>
      <c r="K108" s="23"/>
    </row>
    <row r="109" spans="1:11" ht="15" customHeight="1" x14ac:dyDescent="0.3">
      <c r="A109" s="60"/>
      <c r="B109" s="1"/>
      <c r="C109" s="1"/>
      <c r="D109" s="1"/>
      <c r="E109" s="1"/>
      <c r="F109" s="1"/>
      <c r="G109" s="1"/>
      <c r="H109" s="1"/>
      <c r="I109" s="1"/>
      <c r="J109" s="1"/>
      <c r="K109" s="61"/>
    </row>
    <row r="110" spans="1:11" ht="15" customHeight="1" x14ac:dyDescent="0.3">
      <c r="A110" s="149" t="s">
        <v>39</v>
      </c>
      <c r="B110" s="147"/>
      <c r="C110" s="147"/>
      <c r="D110" s="147"/>
      <c r="E110" s="147"/>
      <c r="F110" s="147"/>
      <c r="G110" s="147"/>
      <c r="H110" s="62"/>
      <c r="I110" s="152" t="s">
        <v>25</v>
      </c>
      <c r="J110" s="153">
        <f>J93+7</f>
        <v>44309</v>
      </c>
      <c r="K110" s="147"/>
    </row>
    <row r="111" spans="1:11" ht="12.75" customHeight="1" x14ac:dyDescent="0.25">
      <c r="A111" s="150"/>
      <c r="B111" s="151"/>
      <c r="C111" s="151"/>
      <c r="D111" s="151"/>
      <c r="E111" s="151"/>
      <c r="F111" s="151"/>
      <c r="G111" s="151"/>
      <c r="H111" s="63"/>
      <c r="I111" s="151"/>
      <c r="J111" s="147"/>
      <c r="K111" s="147"/>
    </row>
    <row r="112" spans="1:11" ht="12.75" customHeight="1" x14ac:dyDescent="0.25">
      <c r="A112" s="154" t="s">
        <v>26</v>
      </c>
      <c r="B112" s="155"/>
      <c r="C112" s="147"/>
      <c r="D112" s="147"/>
      <c r="E112" s="147"/>
      <c r="F112" s="147"/>
      <c r="G112" s="147"/>
      <c r="H112" s="147"/>
      <c r="I112" s="147"/>
      <c r="J112" s="156"/>
      <c r="K112" s="27"/>
    </row>
    <row r="113" spans="1:11" ht="12.75" customHeight="1" x14ac:dyDescent="0.25">
      <c r="A113" s="145"/>
      <c r="B113" s="137"/>
      <c r="C113" s="138"/>
      <c r="D113" s="138"/>
      <c r="E113" s="138"/>
      <c r="F113" s="138"/>
      <c r="G113" s="138"/>
      <c r="H113" s="138"/>
      <c r="I113" s="138"/>
      <c r="J113" s="142"/>
      <c r="K113" s="28"/>
    </row>
    <row r="114" spans="1:11" ht="15" customHeight="1" x14ac:dyDescent="0.3">
      <c r="A114" s="29" t="s">
        <v>27</v>
      </c>
      <c r="B114" s="29" t="s">
        <v>28</v>
      </c>
      <c r="C114" s="30"/>
      <c r="D114" s="31"/>
      <c r="E114" s="32"/>
      <c r="F114" s="144" t="s">
        <v>29</v>
      </c>
      <c r="G114" s="29" t="s">
        <v>14</v>
      </c>
      <c r="H114" s="29" t="s">
        <v>16</v>
      </c>
      <c r="I114" s="3" t="s">
        <v>17</v>
      </c>
      <c r="J114" s="29" t="s">
        <v>30</v>
      </c>
      <c r="K114" s="23"/>
    </row>
    <row r="115" spans="1:11" ht="15" customHeight="1" x14ac:dyDescent="0.3">
      <c r="A115" s="64">
        <f>A98</f>
        <v>0</v>
      </c>
      <c r="B115" s="64"/>
      <c r="C115" s="65"/>
      <c r="D115" s="31"/>
      <c r="E115" s="35"/>
      <c r="F115" s="145"/>
      <c r="G115" s="36"/>
      <c r="H115" s="22"/>
      <c r="I115" s="22"/>
      <c r="J115" s="22">
        <f>G115*4+H115*4+I115*9</f>
        <v>0</v>
      </c>
      <c r="K115" s="23"/>
    </row>
    <row r="116" spans="1:11" ht="15" customHeight="1" x14ac:dyDescent="0.3">
      <c r="A116" s="1"/>
      <c r="B116" s="37">
        <f>A115-B115</f>
        <v>0</v>
      </c>
      <c r="C116" s="37"/>
      <c r="E116" s="38"/>
      <c r="F116" s="5"/>
      <c r="G116" s="5"/>
      <c r="H116" s="5"/>
      <c r="I116" s="5"/>
      <c r="J116" s="5"/>
      <c r="K116" s="61"/>
    </row>
    <row r="117" spans="1:11" ht="13.5" customHeight="1" x14ac:dyDescent="0.3">
      <c r="A117" s="39"/>
      <c r="B117" s="146" t="s">
        <v>31</v>
      </c>
      <c r="C117" s="147"/>
      <c r="D117" s="66">
        <f>J110</f>
        <v>44309</v>
      </c>
      <c r="E117" s="66">
        <f t="shared" ref="E117:J117" si="23">D117+1</f>
        <v>44310</v>
      </c>
      <c r="F117" s="66">
        <f t="shared" si="23"/>
        <v>44311</v>
      </c>
      <c r="G117" s="66">
        <f t="shared" si="23"/>
        <v>44312</v>
      </c>
      <c r="H117" s="66">
        <f t="shared" si="23"/>
        <v>44313</v>
      </c>
      <c r="I117" s="66">
        <f t="shared" si="23"/>
        <v>44314</v>
      </c>
      <c r="J117" s="66">
        <f t="shared" si="23"/>
        <v>44315</v>
      </c>
      <c r="K117" s="43"/>
    </row>
    <row r="118" spans="1:11" ht="13.5" customHeight="1" x14ac:dyDescent="0.3">
      <c r="A118" s="7"/>
      <c r="B118" s="148" t="s">
        <v>32</v>
      </c>
      <c r="C118" s="148" t="s">
        <v>33</v>
      </c>
      <c r="D118" s="67">
        <f>D117</f>
        <v>44309</v>
      </c>
      <c r="E118" s="68">
        <f t="shared" ref="E118:J118" si="24">D118+1</f>
        <v>44310</v>
      </c>
      <c r="F118" s="67">
        <f t="shared" si="24"/>
        <v>44311</v>
      </c>
      <c r="G118" s="68">
        <f t="shared" si="24"/>
        <v>44312</v>
      </c>
      <c r="H118" s="67">
        <f t="shared" si="24"/>
        <v>44313</v>
      </c>
      <c r="I118" s="68">
        <f t="shared" si="24"/>
        <v>44314</v>
      </c>
      <c r="J118" s="67">
        <f t="shared" si="24"/>
        <v>44315</v>
      </c>
      <c r="K118" s="8" t="s">
        <v>10</v>
      </c>
    </row>
    <row r="119" spans="1:11" ht="13.5" customHeight="1" x14ac:dyDescent="0.25">
      <c r="A119" s="10" t="s">
        <v>12</v>
      </c>
      <c r="B119" s="147"/>
      <c r="C119" s="147"/>
      <c r="D119" s="22"/>
      <c r="E119" s="22"/>
      <c r="F119" s="22"/>
      <c r="G119" s="22"/>
      <c r="H119" s="22"/>
      <c r="I119" s="22"/>
      <c r="J119" s="22"/>
      <c r="K119" s="14" t="e">
        <f t="shared" ref="K119:K123" si="25">AVERAGE(D119:J119)</f>
        <v>#DIV/0!</v>
      </c>
    </row>
    <row r="120" spans="1:11" ht="12.75" customHeight="1" x14ac:dyDescent="0.25">
      <c r="A120" s="14" t="s">
        <v>14</v>
      </c>
      <c r="B120" s="36">
        <f>G115-10</f>
        <v>-10</v>
      </c>
      <c r="C120" s="36">
        <f>G115+10</f>
        <v>10</v>
      </c>
      <c r="D120" s="36"/>
      <c r="E120" s="36"/>
      <c r="F120" s="36"/>
      <c r="G120" s="36"/>
      <c r="H120" s="36"/>
      <c r="I120" s="36"/>
      <c r="J120" s="36"/>
      <c r="K120" s="50" t="e">
        <f t="shared" si="25"/>
        <v>#DIV/0!</v>
      </c>
    </row>
    <row r="121" spans="1:11" ht="12.75" customHeight="1" x14ac:dyDescent="0.25">
      <c r="A121" s="14" t="s">
        <v>16</v>
      </c>
      <c r="B121" s="36">
        <f>H115-10</f>
        <v>-10</v>
      </c>
      <c r="C121" s="36">
        <f>H115+10</f>
        <v>10</v>
      </c>
      <c r="D121" s="22"/>
      <c r="E121" s="22"/>
      <c r="F121" s="36"/>
      <c r="G121" s="36"/>
      <c r="H121" s="36"/>
      <c r="I121" s="36"/>
      <c r="J121" s="36"/>
      <c r="K121" s="50" t="e">
        <f t="shared" si="25"/>
        <v>#DIV/0!</v>
      </c>
    </row>
    <row r="122" spans="1:11" ht="13.5" customHeight="1" x14ac:dyDescent="0.25">
      <c r="A122" s="14" t="s">
        <v>17</v>
      </c>
      <c r="B122" s="22">
        <f>I115-5</f>
        <v>-5</v>
      </c>
      <c r="C122" s="22">
        <f>I115+5</f>
        <v>5</v>
      </c>
      <c r="D122" s="22"/>
      <c r="E122" s="22"/>
      <c r="F122" s="36"/>
      <c r="G122" s="36"/>
      <c r="H122" s="36"/>
      <c r="I122" s="36"/>
      <c r="J122" s="36"/>
      <c r="K122" s="50" t="e">
        <f t="shared" si="25"/>
        <v>#DIV/0!</v>
      </c>
    </row>
    <row r="123" spans="1:11" ht="12.75" customHeight="1" x14ac:dyDescent="0.25">
      <c r="A123" s="14" t="s">
        <v>18</v>
      </c>
      <c r="B123" s="10"/>
      <c r="C123" s="10"/>
      <c r="D123" s="10" t="str">
        <f t="shared" ref="D123:J123" si="26">IF(VALUE(D120+D121+D122),SUM((D120*4),( D121*4),( D122*9)),"")</f>
        <v/>
      </c>
      <c r="E123" s="10" t="str">
        <f t="shared" si="26"/>
        <v/>
      </c>
      <c r="F123" s="10" t="str">
        <f t="shared" si="26"/>
        <v/>
      </c>
      <c r="G123" s="10" t="str">
        <f t="shared" si="26"/>
        <v/>
      </c>
      <c r="H123" s="10" t="str">
        <f t="shared" si="26"/>
        <v/>
      </c>
      <c r="I123" s="10" t="str">
        <f t="shared" si="26"/>
        <v/>
      </c>
      <c r="J123" s="10" t="str">
        <f t="shared" si="26"/>
        <v/>
      </c>
      <c r="K123" s="50" t="e">
        <f t="shared" si="25"/>
        <v>#DIV/0!</v>
      </c>
    </row>
    <row r="124" spans="1:11" ht="15" customHeight="1" x14ac:dyDescent="0.3">
      <c r="A124" s="2"/>
      <c r="B124" s="21"/>
      <c r="C124" s="21"/>
      <c r="D124" s="21"/>
      <c r="E124" s="21"/>
      <c r="F124" s="53"/>
      <c r="G124" s="54"/>
      <c r="H124" s="54"/>
      <c r="I124" s="21"/>
      <c r="J124" s="21"/>
      <c r="K124" s="1"/>
    </row>
    <row r="125" spans="1:11" ht="15" customHeight="1" x14ac:dyDescent="0.3">
      <c r="B125" s="55"/>
      <c r="C125" s="56" t="s">
        <v>21</v>
      </c>
      <c r="D125" s="22"/>
      <c r="E125" s="22"/>
      <c r="F125" s="57"/>
      <c r="G125" s="58"/>
      <c r="H125" s="59"/>
      <c r="I125" s="22"/>
      <c r="J125" s="22"/>
      <c r="K125" s="23"/>
    </row>
    <row r="126" spans="1:11" ht="15" customHeight="1" x14ac:dyDescent="0.3">
      <c r="A126" s="60"/>
      <c r="B126" s="1"/>
      <c r="C126" s="1"/>
      <c r="D126" s="1"/>
      <c r="E126" s="1"/>
      <c r="F126" s="1"/>
      <c r="G126" s="1"/>
      <c r="H126" s="1"/>
      <c r="I126" s="1"/>
      <c r="J126" s="1"/>
      <c r="K126" s="61"/>
    </row>
    <row r="127" spans="1:11" ht="15" customHeight="1" x14ac:dyDescent="0.3">
      <c r="A127" s="149" t="s">
        <v>40</v>
      </c>
      <c r="B127" s="147"/>
      <c r="C127" s="147"/>
      <c r="D127" s="147"/>
      <c r="E127" s="147"/>
      <c r="F127" s="147"/>
      <c r="G127" s="147"/>
      <c r="H127" s="62"/>
      <c r="I127" s="152" t="s">
        <v>25</v>
      </c>
      <c r="J127" s="153">
        <f>J110+7</f>
        <v>44316</v>
      </c>
      <c r="K127" s="147"/>
    </row>
    <row r="128" spans="1:11" ht="12.75" customHeight="1" x14ac:dyDescent="0.25">
      <c r="A128" s="150"/>
      <c r="B128" s="151"/>
      <c r="C128" s="151"/>
      <c r="D128" s="151"/>
      <c r="E128" s="151"/>
      <c r="F128" s="151"/>
      <c r="G128" s="151"/>
      <c r="H128" s="63"/>
      <c r="I128" s="151"/>
      <c r="J128" s="147"/>
      <c r="K128" s="147"/>
    </row>
    <row r="129" spans="1:11" ht="12.75" customHeight="1" x14ac:dyDescent="0.25">
      <c r="A129" s="154" t="s">
        <v>26</v>
      </c>
      <c r="B129" s="155"/>
      <c r="C129" s="147"/>
      <c r="D129" s="147"/>
      <c r="E129" s="147"/>
      <c r="F129" s="147"/>
      <c r="G129" s="147"/>
      <c r="H129" s="147"/>
      <c r="I129" s="147"/>
      <c r="J129" s="156"/>
      <c r="K129" s="27"/>
    </row>
    <row r="130" spans="1:11" ht="12.75" customHeight="1" x14ac:dyDescent="0.25">
      <c r="A130" s="145"/>
      <c r="B130" s="137"/>
      <c r="C130" s="138"/>
      <c r="D130" s="138"/>
      <c r="E130" s="138"/>
      <c r="F130" s="138"/>
      <c r="G130" s="138"/>
      <c r="H130" s="138"/>
      <c r="I130" s="138"/>
      <c r="J130" s="142"/>
      <c r="K130" s="28"/>
    </row>
    <row r="131" spans="1:11" ht="15" customHeight="1" x14ac:dyDescent="0.3">
      <c r="A131" s="29" t="s">
        <v>27</v>
      </c>
      <c r="B131" s="29" t="s">
        <v>28</v>
      </c>
      <c r="C131" s="30"/>
      <c r="D131" s="31"/>
      <c r="E131" s="32"/>
      <c r="F131" s="144" t="s">
        <v>29</v>
      </c>
      <c r="G131" s="29" t="s">
        <v>14</v>
      </c>
      <c r="H131" s="29" t="s">
        <v>16</v>
      </c>
      <c r="I131" s="3" t="s">
        <v>17</v>
      </c>
      <c r="J131" s="29" t="s">
        <v>30</v>
      </c>
      <c r="K131" s="23"/>
    </row>
    <row r="132" spans="1:11" ht="15" customHeight="1" x14ac:dyDescent="0.3">
      <c r="A132" s="64">
        <f>A115</f>
        <v>0</v>
      </c>
      <c r="B132" s="64"/>
      <c r="C132" s="65"/>
      <c r="D132" s="31"/>
      <c r="E132" s="35"/>
      <c r="F132" s="145"/>
      <c r="G132" s="36"/>
      <c r="H132" s="22"/>
      <c r="I132" s="22"/>
      <c r="J132" s="22">
        <f>G132*4+H132*4+I132*9</f>
        <v>0</v>
      </c>
      <c r="K132" s="23"/>
    </row>
    <row r="133" spans="1:11" ht="15" customHeight="1" x14ac:dyDescent="0.3">
      <c r="A133" s="1"/>
      <c r="B133" s="37">
        <f>A132-B132</f>
        <v>0</v>
      </c>
      <c r="C133" s="37"/>
      <c r="E133" s="38"/>
      <c r="F133" s="5"/>
      <c r="G133" s="5"/>
      <c r="H133" s="5"/>
      <c r="I133" s="5"/>
      <c r="J133" s="5"/>
      <c r="K133" s="61"/>
    </row>
    <row r="134" spans="1:11" ht="13.5" customHeight="1" x14ac:dyDescent="0.3">
      <c r="A134" s="39"/>
      <c r="B134" s="146" t="s">
        <v>31</v>
      </c>
      <c r="C134" s="147"/>
      <c r="D134" s="66">
        <f>J127</f>
        <v>44316</v>
      </c>
      <c r="E134" s="66">
        <f t="shared" ref="E134:J134" si="27">D134+1</f>
        <v>44317</v>
      </c>
      <c r="F134" s="66">
        <f t="shared" si="27"/>
        <v>44318</v>
      </c>
      <c r="G134" s="66">
        <f t="shared" si="27"/>
        <v>44319</v>
      </c>
      <c r="H134" s="66">
        <f t="shared" si="27"/>
        <v>44320</v>
      </c>
      <c r="I134" s="66">
        <f t="shared" si="27"/>
        <v>44321</v>
      </c>
      <c r="J134" s="66">
        <f t="shared" si="27"/>
        <v>44322</v>
      </c>
      <c r="K134" s="43"/>
    </row>
    <row r="135" spans="1:11" ht="13.5" customHeight="1" x14ac:dyDescent="0.3">
      <c r="A135" s="7"/>
      <c r="B135" s="148" t="s">
        <v>32</v>
      </c>
      <c r="C135" s="148" t="s">
        <v>33</v>
      </c>
      <c r="D135" s="67">
        <f>D134</f>
        <v>44316</v>
      </c>
      <c r="E135" s="68">
        <f t="shared" ref="E135:J135" si="28">D135+1</f>
        <v>44317</v>
      </c>
      <c r="F135" s="67">
        <f t="shared" si="28"/>
        <v>44318</v>
      </c>
      <c r="G135" s="68">
        <f t="shared" si="28"/>
        <v>44319</v>
      </c>
      <c r="H135" s="67">
        <f t="shared" si="28"/>
        <v>44320</v>
      </c>
      <c r="I135" s="68">
        <f t="shared" si="28"/>
        <v>44321</v>
      </c>
      <c r="J135" s="67">
        <f t="shared" si="28"/>
        <v>44322</v>
      </c>
      <c r="K135" s="8" t="s">
        <v>10</v>
      </c>
    </row>
    <row r="136" spans="1:11" ht="13.5" customHeight="1" x14ac:dyDescent="0.25">
      <c r="A136" s="10" t="s">
        <v>12</v>
      </c>
      <c r="B136" s="147"/>
      <c r="C136" s="147"/>
      <c r="D136" s="22"/>
      <c r="E136" s="22"/>
      <c r="F136" s="22"/>
      <c r="G136" s="22"/>
      <c r="H136" s="22"/>
      <c r="I136" s="22"/>
      <c r="J136" s="22"/>
      <c r="K136" s="14" t="e">
        <f t="shared" ref="K136:K140" si="29">AVERAGE(D136:J136)</f>
        <v>#DIV/0!</v>
      </c>
    </row>
    <row r="137" spans="1:11" ht="12.75" customHeight="1" x14ac:dyDescent="0.25">
      <c r="A137" s="14" t="s">
        <v>14</v>
      </c>
      <c r="B137" s="36">
        <f>G132-10</f>
        <v>-10</v>
      </c>
      <c r="C137" s="36">
        <f>G132+10</f>
        <v>10</v>
      </c>
      <c r="D137" s="36"/>
      <c r="E137" s="36"/>
      <c r="F137" s="36"/>
      <c r="G137" s="36"/>
      <c r="H137" s="36"/>
      <c r="I137" s="36"/>
      <c r="J137" s="36"/>
      <c r="K137" s="50" t="e">
        <f t="shared" si="29"/>
        <v>#DIV/0!</v>
      </c>
    </row>
    <row r="138" spans="1:11" ht="12.75" customHeight="1" x14ac:dyDescent="0.25">
      <c r="A138" s="14" t="s">
        <v>16</v>
      </c>
      <c r="B138" s="36">
        <f>H132-10</f>
        <v>-10</v>
      </c>
      <c r="C138" s="36">
        <f>H132+10</f>
        <v>10</v>
      </c>
      <c r="D138" s="22"/>
      <c r="E138" s="22"/>
      <c r="F138" s="36"/>
      <c r="G138" s="36"/>
      <c r="H138" s="36"/>
      <c r="I138" s="36"/>
      <c r="J138" s="36"/>
      <c r="K138" s="50" t="e">
        <f t="shared" si="29"/>
        <v>#DIV/0!</v>
      </c>
    </row>
    <row r="139" spans="1:11" ht="13.5" customHeight="1" x14ac:dyDescent="0.25">
      <c r="A139" s="14" t="s">
        <v>17</v>
      </c>
      <c r="B139" s="22">
        <f>I132-5</f>
        <v>-5</v>
      </c>
      <c r="C139" s="22">
        <f>I132+5</f>
        <v>5</v>
      </c>
      <c r="D139" s="22"/>
      <c r="E139" s="22"/>
      <c r="F139" s="36"/>
      <c r="G139" s="36"/>
      <c r="H139" s="36"/>
      <c r="I139" s="36"/>
      <c r="J139" s="36"/>
      <c r="K139" s="50" t="e">
        <f t="shared" si="29"/>
        <v>#DIV/0!</v>
      </c>
    </row>
    <row r="140" spans="1:11" ht="12.75" customHeight="1" x14ac:dyDescent="0.25">
      <c r="A140" s="14" t="s">
        <v>18</v>
      </c>
      <c r="B140" s="10"/>
      <c r="C140" s="10"/>
      <c r="D140" s="10" t="str">
        <f t="shared" ref="D140:J140" si="30">IF(VALUE(D137+D138+D139),SUM((D137*4),( D138*4),( D139*9)),"")</f>
        <v/>
      </c>
      <c r="E140" s="10" t="str">
        <f t="shared" si="30"/>
        <v/>
      </c>
      <c r="F140" s="10" t="str">
        <f t="shared" si="30"/>
        <v/>
      </c>
      <c r="G140" s="10" t="str">
        <f t="shared" si="30"/>
        <v/>
      </c>
      <c r="H140" s="10" t="str">
        <f t="shared" si="30"/>
        <v/>
      </c>
      <c r="I140" s="10" t="str">
        <f t="shared" si="30"/>
        <v/>
      </c>
      <c r="J140" s="10" t="str">
        <f t="shared" si="30"/>
        <v/>
      </c>
      <c r="K140" s="50" t="e">
        <f t="shared" si="29"/>
        <v>#DIV/0!</v>
      </c>
    </row>
    <row r="141" spans="1:11" ht="15" customHeight="1" x14ac:dyDescent="0.3">
      <c r="A141" s="2"/>
      <c r="B141" s="21"/>
      <c r="C141" s="21"/>
      <c r="D141" s="21"/>
      <c r="E141" s="21"/>
      <c r="F141" s="53"/>
      <c r="G141" s="54"/>
      <c r="H141" s="54"/>
      <c r="I141" s="21"/>
      <c r="J141" s="21"/>
      <c r="K141" s="1"/>
    </row>
    <row r="142" spans="1:11" ht="15" customHeight="1" x14ac:dyDescent="0.3">
      <c r="B142" s="55"/>
      <c r="C142" s="56" t="s">
        <v>21</v>
      </c>
      <c r="D142" s="22"/>
      <c r="E142" s="22"/>
      <c r="F142" s="57"/>
      <c r="G142" s="58"/>
      <c r="H142" s="59"/>
      <c r="I142" s="22"/>
      <c r="J142" s="22"/>
      <c r="K142" s="23"/>
    </row>
    <row r="143" spans="1:11" ht="15" customHeight="1" x14ac:dyDescent="0.3">
      <c r="A143" s="60"/>
      <c r="B143" s="1"/>
      <c r="C143" s="1"/>
      <c r="D143" s="1"/>
      <c r="E143" s="1"/>
      <c r="F143" s="1"/>
      <c r="G143" s="1"/>
      <c r="H143" s="1"/>
      <c r="I143" s="1"/>
      <c r="J143" s="1"/>
      <c r="K143" s="61"/>
    </row>
    <row r="144" spans="1:11" ht="15" customHeight="1" x14ac:dyDescent="0.3">
      <c r="A144" s="149" t="s">
        <v>41</v>
      </c>
      <c r="B144" s="147"/>
      <c r="C144" s="147"/>
      <c r="D144" s="147"/>
      <c r="E144" s="147"/>
      <c r="F144" s="147"/>
      <c r="G144" s="147"/>
      <c r="H144" s="62"/>
      <c r="I144" s="152" t="s">
        <v>25</v>
      </c>
      <c r="J144" s="153">
        <f>J127+7</f>
        <v>44323</v>
      </c>
      <c r="K144" s="147"/>
    </row>
    <row r="145" spans="1:11" ht="12.75" customHeight="1" x14ac:dyDescent="0.25">
      <c r="A145" s="150"/>
      <c r="B145" s="151"/>
      <c r="C145" s="151"/>
      <c r="D145" s="151"/>
      <c r="E145" s="151"/>
      <c r="F145" s="151"/>
      <c r="G145" s="151"/>
      <c r="H145" s="63"/>
      <c r="I145" s="151"/>
      <c r="J145" s="147"/>
      <c r="K145" s="147"/>
    </row>
    <row r="146" spans="1:11" ht="12.75" customHeight="1" x14ac:dyDescent="0.25">
      <c r="A146" s="154" t="s">
        <v>26</v>
      </c>
      <c r="B146" s="155"/>
      <c r="C146" s="147"/>
      <c r="D146" s="147"/>
      <c r="E146" s="147"/>
      <c r="F146" s="147"/>
      <c r="G146" s="147"/>
      <c r="H146" s="147"/>
      <c r="I146" s="147"/>
      <c r="J146" s="156"/>
      <c r="K146" s="27"/>
    </row>
    <row r="147" spans="1:11" ht="12.75" customHeight="1" x14ac:dyDescent="0.25">
      <c r="A147" s="145"/>
      <c r="B147" s="137"/>
      <c r="C147" s="138"/>
      <c r="D147" s="138"/>
      <c r="E147" s="138"/>
      <c r="F147" s="138"/>
      <c r="G147" s="138"/>
      <c r="H147" s="138"/>
      <c r="I147" s="138"/>
      <c r="J147" s="142"/>
      <c r="K147" s="28"/>
    </row>
    <row r="148" spans="1:11" ht="15" customHeight="1" x14ac:dyDescent="0.3">
      <c r="A148" s="29" t="s">
        <v>27</v>
      </c>
      <c r="B148" s="29" t="s">
        <v>28</v>
      </c>
      <c r="C148" s="30"/>
      <c r="D148" s="31"/>
      <c r="E148" s="32"/>
      <c r="F148" s="144" t="s">
        <v>29</v>
      </c>
      <c r="G148" s="29" t="s">
        <v>14</v>
      </c>
      <c r="H148" s="29" t="s">
        <v>16</v>
      </c>
      <c r="I148" s="3" t="s">
        <v>17</v>
      </c>
      <c r="J148" s="29" t="s">
        <v>30</v>
      </c>
      <c r="K148" s="23"/>
    </row>
    <row r="149" spans="1:11" ht="15" customHeight="1" x14ac:dyDescent="0.3">
      <c r="A149" s="64">
        <f>A132</f>
        <v>0</v>
      </c>
      <c r="B149" s="64"/>
      <c r="C149" s="65"/>
      <c r="D149" s="31"/>
      <c r="E149" s="35"/>
      <c r="F149" s="145"/>
      <c r="G149" s="36"/>
      <c r="H149" s="22"/>
      <c r="I149" s="22"/>
      <c r="J149" s="22">
        <f>G149*4+H149*4+I149*9</f>
        <v>0</v>
      </c>
      <c r="K149" s="23"/>
    </row>
    <row r="150" spans="1:11" ht="15" customHeight="1" x14ac:dyDescent="0.3">
      <c r="A150" s="1"/>
      <c r="B150" s="37">
        <f>A149-B149</f>
        <v>0</v>
      </c>
      <c r="C150" s="37"/>
      <c r="E150" s="38"/>
      <c r="F150" s="5"/>
      <c r="G150" s="5"/>
      <c r="H150" s="5"/>
      <c r="I150" s="5"/>
      <c r="J150" s="5"/>
      <c r="K150" s="61"/>
    </row>
    <row r="151" spans="1:11" ht="13.5" customHeight="1" x14ac:dyDescent="0.3">
      <c r="A151" s="39"/>
      <c r="B151" s="146" t="s">
        <v>31</v>
      </c>
      <c r="C151" s="147"/>
      <c r="D151" s="66">
        <f>J144</f>
        <v>44323</v>
      </c>
      <c r="E151" s="66">
        <f t="shared" ref="E151:J151" si="31">D151+1</f>
        <v>44324</v>
      </c>
      <c r="F151" s="66">
        <f t="shared" si="31"/>
        <v>44325</v>
      </c>
      <c r="G151" s="66">
        <f t="shared" si="31"/>
        <v>44326</v>
      </c>
      <c r="H151" s="66">
        <f t="shared" si="31"/>
        <v>44327</v>
      </c>
      <c r="I151" s="66">
        <f t="shared" si="31"/>
        <v>44328</v>
      </c>
      <c r="J151" s="66">
        <f t="shared" si="31"/>
        <v>44329</v>
      </c>
      <c r="K151" s="43"/>
    </row>
    <row r="152" spans="1:11" ht="13.5" customHeight="1" x14ac:dyDescent="0.3">
      <c r="A152" s="7"/>
      <c r="B152" s="148" t="s">
        <v>32</v>
      </c>
      <c r="C152" s="148" t="s">
        <v>33</v>
      </c>
      <c r="D152" s="67">
        <f>D151</f>
        <v>44323</v>
      </c>
      <c r="E152" s="68">
        <f t="shared" ref="E152:J152" si="32">D152+1</f>
        <v>44324</v>
      </c>
      <c r="F152" s="67">
        <f t="shared" si="32"/>
        <v>44325</v>
      </c>
      <c r="G152" s="68">
        <f t="shared" si="32"/>
        <v>44326</v>
      </c>
      <c r="H152" s="67">
        <f t="shared" si="32"/>
        <v>44327</v>
      </c>
      <c r="I152" s="68">
        <f t="shared" si="32"/>
        <v>44328</v>
      </c>
      <c r="J152" s="67">
        <f t="shared" si="32"/>
        <v>44329</v>
      </c>
      <c r="K152" s="8" t="s">
        <v>10</v>
      </c>
    </row>
    <row r="153" spans="1:11" ht="13.5" customHeight="1" x14ac:dyDescent="0.25">
      <c r="A153" s="10" t="s">
        <v>12</v>
      </c>
      <c r="B153" s="147"/>
      <c r="C153" s="147"/>
      <c r="D153" s="22"/>
      <c r="E153" s="22"/>
      <c r="F153" s="22"/>
      <c r="G153" s="22"/>
      <c r="H153" s="22"/>
      <c r="I153" s="22"/>
      <c r="J153" s="22"/>
      <c r="K153" s="14" t="e">
        <f t="shared" ref="K153:K157" si="33">AVERAGE(D153:J153)</f>
        <v>#DIV/0!</v>
      </c>
    </row>
    <row r="154" spans="1:11" ht="12.75" customHeight="1" x14ac:dyDescent="0.25">
      <c r="A154" s="14" t="s">
        <v>14</v>
      </c>
      <c r="B154" s="36">
        <f>G149-10</f>
        <v>-10</v>
      </c>
      <c r="C154" s="36">
        <f>G149+10</f>
        <v>10</v>
      </c>
      <c r="D154" s="36"/>
      <c r="E154" s="36"/>
      <c r="F154" s="36"/>
      <c r="G154" s="36"/>
      <c r="H154" s="36"/>
      <c r="I154" s="36"/>
      <c r="J154" s="36"/>
      <c r="K154" s="50" t="e">
        <f t="shared" si="33"/>
        <v>#DIV/0!</v>
      </c>
    </row>
    <row r="155" spans="1:11" ht="12.75" customHeight="1" x14ac:dyDescent="0.25">
      <c r="A155" s="14" t="s">
        <v>16</v>
      </c>
      <c r="B155" s="36">
        <f>H149-10</f>
        <v>-10</v>
      </c>
      <c r="C155" s="36">
        <f>H149+10</f>
        <v>10</v>
      </c>
      <c r="D155" s="22"/>
      <c r="E155" s="22"/>
      <c r="F155" s="36"/>
      <c r="G155" s="36"/>
      <c r="H155" s="36"/>
      <c r="I155" s="36"/>
      <c r="J155" s="36"/>
      <c r="K155" s="50" t="e">
        <f t="shared" si="33"/>
        <v>#DIV/0!</v>
      </c>
    </row>
    <row r="156" spans="1:11" ht="13.5" customHeight="1" x14ac:dyDescent="0.25">
      <c r="A156" s="14" t="s">
        <v>17</v>
      </c>
      <c r="B156" s="22">
        <f>I149-5</f>
        <v>-5</v>
      </c>
      <c r="C156" s="22">
        <f>I149+5</f>
        <v>5</v>
      </c>
      <c r="D156" s="22"/>
      <c r="E156" s="22"/>
      <c r="F156" s="36"/>
      <c r="G156" s="36"/>
      <c r="H156" s="36"/>
      <c r="I156" s="36"/>
      <c r="J156" s="36"/>
      <c r="K156" s="50" t="e">
        <f t="shared" si="33"/>
        <v>#DIV/0!</v>
      </c>
    </row>
    <row r="157" spans="1:11" ht="12.75" customHeight="1" x14ac:dyDescent="0.25">
      <c r="A157" s="14" t="s">
        <v>18</v>
      </c>
      <c r="B157" s="10"/>
      <c r="C157" s="10"/>
      <c r="D157" s="10" t="str">
        <f t="shared" ref="D157:J157" si="34">IF(VALUE(D154+D155+D156),SUM((D154*4),( D155*4),( D156*9)),"")</f>
        <v/>
      </c>
      <c r="E157" s="10" t="str">
        <f t="shared" si="34"/>
        <v/>
      </c>
      <c r="F157" s="10" t="str">
        <f t="shared" si="34"/>
        <v/>
      </c>
      <c r="G157" s="10" t="str">
        <f t="shared" si="34"/>
        <v/>
      </c>
      <c r="H157" s="10" t="str">
        <f t="shared" si="34"/>
        <v/>
      </c>
      <c r="I157" s="10" t="str">
        <f t="shared" si="34"/>
        <v/>
      </c>
      <c r="J157" s="10" t="str">
        <f t="shared" si="34"/>
        <v/>
      </c>
      <c r="K157" s="50" t="e">
        <f t="shared" si="33"/>
        <v>#DIV/0!</v>
      </c>
    </row>
    <row r="158" spans="1:11" ht="15" customHeight="1" x14ac:dyDescent="0.3">
      <c r="A158" s="2"/>
      <c r="B158" s="21"/>
      <c r="C158" s="21"/>
      <c r="D158" s="21"/>
      <c r="E158" s="21"/>
      <c r="F158" s="53"/>
      <c r="G158" s="54"/>
      <c r="H158" s="54"/>
      <c r="I158" s="21"/>
      <c r="J158" s="21"/>
      <c r="K158" s="1"/>
    </row>
    <row r="159" spans="1:11" ht="15" customHeight="1" x14ac:dyDescent="0.3">
      <c r="B159" s="55"/>
      <c r="C159" s="56" t="s">
        <v>21</v>
      </c>
      <c r="D159" s="22"/>
      <c r="E159" s="22"/>
      <c r="F159" s="57"/>
      <c r="G159" s="58"/>
      <c r="H159" s="59"/>
      <c r="I159" s="22"/>
      <c r="J159" s="22"/>
      <c r="K159" s="23"/>
    </row>
    <row r="160" spans="1:11" ht="15" customHeight="1" x14ac:dyDescent="0.3">
      <c r="A160" s="60"/>
      <c r="B160" s="1"/>
      <c r="C160" s="1"/>
      <c r="D160" s="1"/>
      <c r="E160" s="1"/>
      <c r="F160" s="1"/>
      <c r="G160" s="1"/>
      <c r="H160" s="1"/>
      <c r="I160" s="1"/>
      <c r="J160" s="1"/>
      <c r="K160" s="61"/>
    </row>
    <row r="161" spans="1:11" ht="15" customHeight="1" x14ac:dyDescent="0.3">
      <c r="A161" s="149" t="s">
        <v>42</v>
      </c>
      <c r="B161" s="147"/>
      <c r="C161" s="147"/>
      <c r="D161" s="147"/>
      <c r="E161" s="147"/>
      <c r="F161" s="147"/>
      <c r="G161" s="147"/>
      <c r="H161" s="62"/>
      <c r="I161" s="152" t="s">
        <v>25</v>
      </c>
      <c r="J161" s="153">
        <f>J144+7</f>
        <v>44330</v>
      </c>
      <c r="K161" s="147"/>
    </row>
    <row r="162" spans="1:11" ht="12.75" customHeight="1" x14ac:dyDescent="0.25">
      <c r="A162" s="150"/>
      <c r="B162" s="151"/>
      <c r="C162" s="151"/>
      <c r="D162" s="151"/>
      <c r="E162" s="151"/>
      <c r="F162" s="151"/>
      <c r="G162" s="151"/>
      <c r="H162" s="63"/>
      <c r="I162" s="151"/>
      <c r="J162" s="147"/>
      <c r="K162" s="147"/>
    </row>
    <row r="163" spans="1:11" ht="12.75" customHeight="1" x14ac:dyDescent="0.25">
      <c r="A163" s="154" t="s">
        <v>26</v>
      </c>
      <c r="B163" s="155"/>
      <c r="C163" s="147"/>
      <c r="D163" s="147"/>
      <c r="E163" s="147"/>
      <c r="F163" s="147"/>
      <c r="G163" s="147"/>
      <c r="H163" s="147"/>
      <c r="I163" s="147"/>
      <c r="J163" s="156"/>
      <c r="K163" s="27"/>
    </row>
    <row r="164" spans="1:11" ht="12.75" customHeight="1" x14ac:dyDescent="0.25">
      <c r="A164" s="145"/>
      <c r="B164" s="137"/>
      <c r="C164" s="138"/>
      <c r="D164" s="138"/>
      <c r="E164" s="138"/>
      <c r="F164" s="138"/>
      <c r="G164" s="138"/>
      <c r="H164" s="138"/>
      <c r="I164" s="138"/>
      <c r="J164" s="142"/>
      <c r="K164" s="28"/>
    </row>
    <row r="165" spans="1:11" ht="15" customHeight="1" x14ac:dyDescent="0.3">
      <c r="A165" s="29" t="s">
        <v>27</v>
      </c>
      <c r="B165" s="29" t="s">
        <v>28</v>
      </c>
      <c r="C165" s="30"/>
      <c r="D165" s="31"/>
      <c r="E165" s="32"/>
      <c r="F165" s="144" t="s">
        <v>29</v>
      </c>
      <c r="G165" s="29" t="s">
        <v>14</v>
      </c>
      <c r="H165" s="29" t="s">
        <v>16</v>
      </c>
      <c r="I165" s="3" t="s">
        <v>17</v>
      </c>
      <c r="J165" s="29" t="s">
        <v>30</v>
      </c>
      <c r="K165" s="23"/>
    </row>
    <row r="166" spans="1:11" ht="15" customHeight="1" x14ac:dyDescent="0.3">
      <c r="A166" s="64">
        <f>A149</f>
        <v>0</v>
      </c>
      <c r="B166" s="64"/>
      <c r="C166" s="65"/>
      <c r="D166" s="31"/>
      <c r="E166" s="35"/>
      <c r="F166" s="145"/>
      <c r="G166" s="36"/>
      <c r="H166" s="22"/>
      <c r="I166" s="22"/>
      <c r="J166" s="22">
        <f>G166*4+H166*4+I166*9</f>
        <v>0</v>
      </c>
      <c r="K166" s="23"/>
    </row>
    <row r="167" spans="1:11" ht="15" customHeight="1" x14ac:dyDescent="0.3">
      <c r="A167" s="1"/>
      <c r="B167" s="37">
        <f>A166-B166</f>
        <v>0</v>
      </c>
      <c r="C167" s="37"/>
      <c r="E167" s="38"/>
      <c r="F167" s="5"/>
      <c r="G167" s="5"/>
      <c r="H167" s="5"/>
      <c r="I167" s="5"/>
      <c r="J167" s="5"/>
      <c r="K167" s="61"/>
    </row>
    <row r="168" spans="1:11" ht="13.5" customHeight="1" x14ac:dyDescent="0.3">
      <c r="A168" s="39"/>
      <c r="B168" s="146" t="s">
        <v>31</v>
      </c>
      <c r="C168" s="147"/>
      <c r="D168" s="66">
        <f>J161</f>
        <v>44330</v>
      </c>
      <c r="E168" s="66">
        <f t="shared" ref="E168:J168" si="35">D168+1</f>
        <v>44331</v>
      </c>
      <c r="F168" s="66">
        <f t="shared" si="35"/>
        <v>44332</v>
      </c>
      <c r="G168" s="66">
        <f t="shared" si="35"/>
        <v>44333</v>
      </c>
      <c r="H168" s="66">
        <f t="shared" si="35"/>
        <v>44334</v>
      </c>
      <c r="I168" s="66">
        <f t="shared" si="35"/>
        <v>44335</v>
      </c>
      <c r="J168" s="66">
        <f t="shared" si="35"/>
        <v>44336</v>
      </c>
      <c r="K168" s="43"/>
    </row>
    <row r="169" spans="1:11" ht="13.5" customHeight="1" x14ac:dyDescent="0.3">
      <c r="A169" s="7"/>
      <c r="B169" s="148" t="s">
        <v>32</v>
      </c>
      <c r="C169" s="148" t="s">
        <v>33</v>
      </c>
      <c r="D169" s="67">
        <f>D168</f>
        <v>44330</v>
      </c>
      <c r="E169" s="68">
        <f t="shared" ref="E169:J169" si="36">D169+1</f>
        <v>44331</v>
      </c>
      <c r="F169" s="67">
        <f t="shared" si="36"/>
        <v>44332</v>
      </c>
      <c r="G169" s="68">
        <f t="shared" si="36"/>
        <v>44333</v>
      </c>
      <c r="H169" s="67">
        <f t="shared" si="36"/>
        <v>44334</v>
      </c>
      <c r="I169" s="68">
        <f t="shared" si="36"/>
        <v>44335</v>
      </c>
      <c r="J169" s="67">
        <f t="shared" si="36"/>
        <v>44336</v>
      </c>
      <c r="K169" s="8" t="s">
        <v>10</v>
      </c>
    </row>
    <row r="170" spans="1:11" ht="13.5" customHeight="1" x14ac:dyDescent="0.25">
      <c r="A170" s="10" t="s">
        <v>12</v>
      </c>
      <c r="B170" s="147"/>
      <c r="C170" s="147"/>
      <c r="D170" s="22"/>
      <c r="E170" s="22"/>
      <c r="F170" s="22"/>
      <c r="G170" s="22"/>
      <c r="H170" s="22"/>
      <c r="I170" s="22"/>
      <c r="J170" s="22"/>
      <c r="K170" s="14" t="e">
        <f t="shared" ref="K170:K174" si="37">AVERAGE(D170:J170)</f>
        <v>#DIV/0!</v>
      </c>
    </row>
    <row r="171" spans="1:11" ht="12.75" customHeight="1" x14ac:dyDescent="0.25">
      <c r="A171" s="14" t="s">
        <v>14</v>
      </c>
      <c r="B171" s="36">
        <f>G166-10</f>
        <v>-10</v>
      </c>
      <c r="C171" s="36">
        <f>G166+10</f>
        <v>10</v>
      </c>
      <c r="D171" s="36"/>
      <c r="E171" s="36"/>
      <c r="F171" s="36"/>
      <c r="G171" s="36"/>
      <c r="H171" s="36"/>
      <c r="I171" s="36"/>
      <c r="J171" s="36"/>
      <c r="K171" s="50" t="e">
        <f t="shared" si="37"/>
        <v>#DIV/0!</v>
      </c>
    </row>
    <row r="172" spans="1:11" ht="12.75" customHeight="1" x14ac:dyDescent="0.25">
      <c r="A172" s="14" t="s">
        <v>16</v>
      </c>
      <c r="B172" s="36">
        <f>H166-10</f>
        <v>-10</v>
      </c>
      <c r="C172" s="36">
        <f>H166+10</f>
        <v>10</v>
      </c>
      <c r="D172" s="22"/>
      <c r="E172" s="22"/>
      <c r="F172" s="36"/>
      <c r="G172" s="36"/>
      <c r="H172" s="36"/>
      <c r="I172" s="36"/>
      <c r="J172" s="36"/>
      <c r="K172" s="50" t="e">
        <f t="shared" si="37"/>
        <v>#DIV/0!</v>
      </c>
    </row>
    <row r="173" spans="1:11" ht="13.5" customHeight="1" x14ac:dyDescent="0.25">
      <c r="A173" s="14" t="s">
        <v>17</v>
      </c>
      <c r="B173" s="22">
        <f>I166-5</f>
        <v>-5</v>
      </c>
      <c r="C173" s="22">
        <f>I166+5</f>
        <v>5</v>
      </c>
      <c r="D173" s="22"/>
      <c r="E173" s="22"/>
      <c r="F173" s="36"/>
      <c r="G173" s="36"/>
      <c r="H173" s="36"/>
      <c r="I173" s="36"/>
      <c r="J173" s="36"/>
      <c r="K173" s="50" t="e">
        <f t="shared" si="37"/>
        <v>#DIV/0!</v>
      </c>
    </row>
    <row r="174" spans="1:11" ht="12.75" customHeight="1" x14ac:dyDescent="0.25">
      <c r="A174" s="14" t="s">
        <v>18</v>
      </c>
      <c r="B174" s="10"/>
      <c r="C174" s="10"/>
      <c r="D174" s="10" t="str">
        <f t="shared" ref="D174:J174" si="38">IF(VALUE(D171+D172+D173),SUM((D171*4),( D172*4),( D173*9)),"")</f>
        <v/>
      </c>
      <c r="E174" s="10" t="str">
        <f t="shared" si="38"/>
        <v/>
      </c>
      <c r="F174" s="10" t="str">
        <f t="shared" si="38"/>
        <v/>
      </c>
      <c r="G174" s="10" t="str">
        <f t="shared" si="38"/>
        <v/>
      </c>
      <c r="H174" s="10" t="str">
        <f t="shared" si="38"/>
        <v/>
      </c>
      <c r="I174" s="10" t="str">
        <f t="shared" si="38"/>
        <v/>
      </c>
      <c r="J174" s="10" t="str">
        <f t="shared" si="38"/>
        <v/>
      </c>
      <c r="K174" s="50" t="e">
        <f t="shared" si="37"/>
        <v>#DIV/0!</v>
      </c>
    </row>
    <row r="175" spans="1:11" ht="15" customHeight="1" x14ac:dyDescent="0.3">
      <c r="A175" s="2"/>
      <c r="B175" s="21"/>
      <c r="C175" s="21"/>
      <c r="D175" s="21"/>
      <c r="E175" s="21"/>
      <c r="F175" s="53"/>
      <c r="G175" s="54"/>
      <c r="H175" s="54"/>
      <c r="I175" s="21"/>
      <c r="J175" s="21"/>
      <c r="K175" s="1"/>
    </row>
    <row r="176" spans="1:11" ht="15" customHeight="1" x14ac:dyDescent="0.3">
      <c r="B176" s="55"/>
      <c r="C176" s="56" t="s">
        <v>21</v>
      </c>
      <c r="D176" s="22"/>
      <c r="E176" s="22"/>
      <c r="F176" s="57"/>
      <c r="G176" s="58"/>
      <c r="H176" s="59"/>
      <c r="I176" s="22"/>
      <c r="J176" s="22"/>
      <c r="K176" s="23"/>
    </row>
    <row r="177" spans="1:11" ht="15" customHeight="1" x14ac:dyDescent="0.3">
      <c r="A177" s="60"/>
      <c r="B177" s="1"/>
      <c r="C177" s="1"/>
      <c r="D177" s="1"/>
      <c r="E177" s="1"/>
      <c r="F177" s="1"/>
      <c r="G177" s="1"/>
      <c r="H177" s="1"/>
      <c r="I177" s="1"/>
      <c r="J177" s="1"/>
      <c r="K177" s="61"/>
    </row>
    <row r="178" spans="1:11" ht="15" customHeight="1" x14ac:dyDescent="0.3">
      <c r="A178" s="149" t="s">
        <v>43</v>
      </c>
      <c r="B178" s="147"/>
      <c r="C178" s="147"/>
      <c r="D178" s="147"/>
      <c r="E178" s="147"/>
      <c r="F178" s="147"/>
      <c r="G178" s="147"/>
      <c r="H178" s="62"/>
      <c r="I178" s="152" t="s">
        <v>25</v>
      </c>
      <c r="J178" s="153">
        <f>J161+7</f>
        <v>44337</v>
      </c>
      <c r="K178" s="147"/>
    </row>
    <row r="179" spans="1:11" ht="12.75" customHeight="1" x14ac:dyDescent="0.25">
      <c r="A179" s="150"/>
      <c r="B179" s="151"/>
      <c r="C179" s="151"/>
      <c r="D179" s="151"/>
      <c r="E179" s="151"/>
      <c r="F179" s="151"/>
      <c r="G179" s="151"/>
      <c r="H179" s="63"/>
      <c r="I179" s="151"/>
      <c r="J179" s="147"/>
      <c r="K179" s="147"/>
    </row>
    <row r="180" spans="1:11" ht="12.75" customHeight="1" x14ac:dyDescent="0.25">
      <c r="A180" s="154" t="s">
        <v>26</v>
      </c>
      <c r="B180" s="155"/>
      <c r="C180" s="147"/>
      <c r="D180" s="147"/>
      <c r="E180" s="147"/>
      <c r="F180" s="147"/>
      <c r="G180" s="147"/>
      <c r="H180" s="147"/>
      <c r="I180" s="147"/>
      <c r="J180" s="156"/>
      <c r="K180" s="27"/>
    </row>
    <row r="181" spans="1:11" ht="12.75" customHeight="1" x14ac:dyDescent="0.25">
      <c r="A181" s="145"/>
      <c r="B181" s="137"/>
      <c r="C181" s="138"/>
      <c r="D181" s="138"/>
      <c r="E181" s="138"/>
      <c r="F181" s="138"/>
      <c r="G181" s="138"/>
      <c r="H181" s="138"/>
      <c r="I181" s="138"/>
      <c r="J181" s="142"/>
      <c r="K181" s="28"/>
    </row>
    <row r="182" spans="1:11" ht="15" customHeight="1" x14ac:dyDescent="0.3">
      <c r="A182" s="29" t="s">
        <v>27</v>
      </c>
      <c r="B182" s="29" t="s">
        <v>28</v>
      </c>
      <c r="C182" s="30"/>
      <c r="D182" s="31"/>
      <c r="E182" s="32"/>
      <c r="F182" s="144" t="s">
        <v>29</v>
      </c>
      <c r="G182" s="29" t="s">
        <v>14</v>
      </c>
      <c r="H182" s="29" t="s">
        <v>16</v>
      </c>
      <c r="I182" s="3" t="s">
        <v>17</v>
      </c>
      <c r="J182" s="29" t="s">
        <v>30</v>
      </c>
      <c r="K182" s="23"/>
    </row>
    <row r="183" spans="1:11" ht="15" customHeight="1" x14ac:dyDescent="0.3">
      <c r="A183" s="64">
        <f>A166</f>
        <v>0</v>
      </c>
      <c r="B183" s="64"/>
      <c r="C183" s="65"/>
      <c r="D183" s="31"/>
      <c r="E183" s="35"/>
      <c r="F183" s="145"/>
      <c r="G183" s="36"/>
      <c r="H183" s="22"/>
      <c r="I183" s="22"/>
      <c r="J183" s="22">
        <f>G183*4+H183*4+I183*9</f>
        <v>0</v>
      </c>
      <c r="K183" s="23"/>
    </row>
    <row r="184" spans="1:11" ht="15" customHeight="1" x14ac:dyDescent="0.3">
      <c r="A184" s="1"/>
      <c r="B184" s="37">
        <f>A183-B183</f>
        <v>0</v>
      </c>
      <c r="C184" s="37"/>
      <c r="E184" s="38"/>
      <c r="F184" s="5"/>
      <c r="G184" s="5"/>
      <c r="H184" s="5"/>
      <c r="I184" s="5"/>
      <c r="J184" s="5"/>
      <c r="K184" s="61"/>
    </row>
    <row r="185" spans="1:11" ht="13.5" customHeight="1" x14ac:dyDescent="0.3">
      <c r="A185" s="39"/>
      <c r="B185" s="146" t="s">
        <v>31</v>
      </c>
      <c r="C185" s="147"/>
      <c r="D185" s="66">
        <f>J178</f>
        <v>44337</v>
      </c>
      <c r="E185" s="66">
        <f t="shared" ref="E185:J185" si="39">D185+1</f>
        <v>44338</v>
      </c>
      <c r="F185" s="66">
        <f t="shared" si="39"/>
        <v>44339</v>
      </c>
      <c r="G185" s="66">
        <f t="shared" si="39"/>
        <v>44340</v>
      </c>
      <c r="H185" s="66">
        <f t="shared" si="39"/>
        <v>44341</v>
      </c>
      <c r="I185" s="66">
        <f t="shared" si="39"/>
        <v>44342</v>
      </c>
      <c r="J185" s="66">
        <f t="shared" si="39"/>
        <v>44343</v>
      </c>
      <c r="K185" s="43"/>
    </row>
    <row r="186" spans="1:11" ht="13.5" customHeight="1" x14ac:dyDescent="0.3">
      <c r="A186" s="7"/>
      <c r="B186" s="148" t="s">
        <v>32</v>
      </c>
      <c r="C186" s="148" t="s">
        <v>33</v>
      </c>
      <c r="D186" s="67">
        <f>D185</f>
        <v>44337</v>
      </c>
      <c r="E186" s="68">
        <f t="shared" ref="E186:J186" si="40">D186+1</f>
        <v>44338</v>
      </c>
      <c r="F186" s="67">
        <f t="shared" si="40"/>
        <v>44339</v>
      </c>
      <c r="G186" s="68">
        <f t="shared" si="40"/>
        <v>44340</v>
      </c>
      <c r="H186" s="67">
        <f t="shared" si="40"/>
        <v>44341</v>
      </c>
      <c r="I186" s="68">
        <f t="shared" si="40"/>
        <v>44342</v>
      </c>
      <c r="J186" s="67">
        <f t="shared" si="40"/>
        <v>44343</v>
      </c>
      <c r="K186" s="8" t="s">
        <v>10</v>
      </c>
    </row>
    <row r="187" spans="1:11" ht="13.5" customHeight="1" x14ac:dyDescent="0.25">
      <c r="A187" s="10" t="s">
        <v>12</v>
      </c>
      <c r="B187" s="147"/>
      <c r="C187" s="147"/>
      <c r="D187" s="22"/>
      <c r="E187" s="22"/>
      <c r="F187" s="22"/>
      <c r="G187" s="22"/>
      <c r="H187" s="22"/>
      <c r="I187" s="22"/>
      <c r="J187" s="22"/>
      <c r="K187" s="14" t="e">
        <f t="shared" ref="K187:K191" si="41">AVERAGE(D187:J187)</f>
        <v>#DIV/0!</v>
      </c>
    </row>
    <row r="188" spans="1:11" ht="12.75" customHeight="1" x14ac:dyDescent="0.25">
      <c r="A188" s="14" t="s">
        <v>14</v>
      </c>
      <c r="B188" s="36">
        <f>G183-10</f>
        <v>-10</v>
      </c>
      <c r="C188" s="36">
        <f>G183+10</f>
        <v>10</v>
      </c>
      <c r="D188" s="36"/>
      <c r="E188" s="36"/>
      <c r="F188" s="36"/>
      <c r="G188" s="36"/>
      <c r="H188" s="36"/>
      <c r="I188" s="36"/>
      <c r="J188" s="36"/>
      <c r="K188" s="50" t="e">
        <f t="shared" si="41"/>
        <v>#DIV/0!</v>
      </c>
    </row>
    <row r="189" spans="1:11" ht="12.75" customHeight="1" x14ac:dyDescent="0.25">
      <c r="A189" s="14" t="s">
        <v>16</v>
      </c>
      <c r="B189" s="36">
        <f>H183-10</f>
        <v>-10</v>
      </c>
      <c r="C189" s="36">
        <f>H183+10</f>
        <v>10</v>
      </c>
      <c r="D189" s="22"/>
      <c r="E189" s="22"/>
      <c r="F189" s="36"/>
      <c r="G189" s="36"/>
      <c r="H189" s="36"/>
      <c r="I189" s="36"/>
      <c r="J189" s="36"/>
      <c r="K189" s="50" t="e">
        <f t="shared" si="41"/>
        <v>#DIV/0!</v>
      </c>
    </row>
    <row r="190" spans="1:11" ht="13.5" customHeight="1" x14ac:dyDescent="0.25">
      <c r="A190" s="14" t="s">
        <v>17</v>
      </c>
      <c r="B190" s="22">
        <f>I183-5</f>
        <v>-5</v>
      </c>
      <c r="C190" s="22">
        <f>I183+5</f>
        <v>5</v>
      </c>
      <c r="D190" s="22"/>
      <c r="E190" s="22"/>
      <c r="F190" s="36"/>
      <c r="G190" s="36"/>
      <c r="H190" s="36"/>
      <c r="I190" s="36"/>
      <c r="J190" s="36"/>
      <c r="K190" s="50" t="e">
        <f t="shared" si="41"/>
        <v>#DIV/0!</v>
      </c>
    </row>
    <row r="191" spans="1:11" ht="12.75" customHeight="1" x14ac:dyDescent="0.25">
      <c r="A191" s="14" t="s">
        <v>18</v>
      </c>
      <c r="B191" s="10"/>
      <c r="C191" s="10"/>
      <c r="D191" s="10" t="str">
        <f t="shared" ref="D191:J191" si="42">IF(VALUE(D188+D189+D190),SUM((D188*4),( D189*4),( D190*9)),"")</f>
        <v/>
      </c>
      <c r="E191" s="10" t="str">
        <f t="shared" si="42"/>
        <v/>
      </c>
      <c r="F191" s="10" t="str">
        <f t="shared" si="42"/>
        <v/>
      </c>
      <c r="G191" s="10" t="str">
        <f t="shared" si="42"/>
        <v/>
      </c>
      <c r="H191" s="10" t="str">
        <f t="shared" si="42"/>
        <v/>
      </c>
      <c r="I191" s="10" t="str">
        <f t="shared" si="42"/>
        <v/>
      </c>
      <c r="J191" s="10" t="str">
        <f t="shared" si="42"/>
        <v/>
      </c>
      <c r="K191" s="50" t="e">
        <f t="shared" si="41"/>
        <v>#DIV/0!</v>
      </c>
    </row>
    <row r="192" spans="1:11" ht="15" customHeight="1" x14ac:dyDescent="0.3">
      <c r="A192" s="2"/>
      <c r="B192" s="21"/>
      <c r="C192" s="21"/>
      <c r="D192" s="21"/>
      <c r="E192" s="21"/>
      <c r="F192" s="53"/>
      <c r="G192" s="54"/>
      <c r="H192" s="54"/>
      <c r="I192" s="21"/>
      <c r="J192" s="21"/>
      <c r="K192" s="1"/>
    </row>
    <row r="193" spans="1:11" ht="15" customHeight="1" x14ac:dyDescent="0.3">
      <c r="B193" s="55"/>
      <c r="C193" s="56" t="s">
        <v>21</v>
      </c>
      <c r="D193" s="22"/>
      <c r="E193" s="22"/>
      <c r="F193" s="57"/>
      <c r="G193" s="58"/>
      <c r="H193" s="59"/>
      <c r="I193" s="22"/>
      <c r="J193" s="22"/>
      <c r="K193" s="23"/>
    </row>
    <row r="194" spans="1:11" ht="15" customHeight="1" x14ac:dyDescent="0.3">
      <c r="A194" s="60"/>
      <c r="B194" s="1"/>
      <c r="C194" s="1"/>
      <c r="D194" s="1"/>
      <c r="E194" s="1"/>
      <c r="F194" s="1"/>
      <c r="G194" s="1"/>
      <c r="H194" s="1"/>
      <c r="I194" s="1"/>
      <c r="J194" s="1"/>
      <c r="K194" s="61"/>
    </row>
    <row r="195" spans="1:11" ht="15" customHeight="1" x14ac:dyDescent="0.3">
      <c r="A195" s="149" t="s">
        <v>44</v>
      </c>
      <c r="B195" s="147"/>
      <c r="C195" s="147"/>
      <c r="D195" s="147"/>
      <c r="E195" s="147"/>
      <c r="F195" s="147"/>
      <c r="G195" s="147"/>
      <c r="H195" s="62"/>
      <c r="I195" s="152" t="s">
        <v>25</v>
      </c>
      <c r="J195" s="153">
        <f>J178+7</f>
        <v>44344</v>
      </c>
      <c r="K195" s="147"/>
    </row>
    <row r="196" spans="1:11" ht="12.75" customHeight="1" x14ac:dyDescent="0.25">
      <c r="A196" s="150"/>
      <c r="B196" s="151"/>
      <c r="C196" s="151"/>
      <c r="D196" s="151"/>
      <c r="E196" s="151"/>
      <c r="F196" s="151"/>
      <c r="G196" s="151"/>
      <c r="H196" s="63"/>
      <c r="I196" s="151"/>
      <c r="J196" s="147"/>
      <c r="K196" s="147"/>
    </row>
    <row r="197" spans="1:11" ht="12.75" customHeight="1" x14ac:dyDescent="0.25">
      <c r="A197" s="154" t="s">
        <v>26</v>
      </c>
      <c r="B197" s="155"/>
      <c r="C197" s="147"/>
      <c r="D197" s="147"/>
      <c r="E197" s="147"/>
      <c r="F197" s="147"/>
      <c r="G197" s="147"/>
      <c r="H197" s="147"/>
      <c r="I197" s="147"/>
      <c r="J197" s="156"/>
      <c r="K197" s="27"/>
    </row>
    <row r="198" spans="1:11" ht="12.75" customHeight="1" x14ac:dyDescent="0.25">
      <c r="A198" s="145"/>
      <c r="B198" s="137"/>
      <c r="C198" s="138"/>
      <c r="D198" s="138"/>
      <c r="E198" s="138"/>
      <c r="F198" s="138"/>
      <c r="G198" s="138"/>
      <c r="H198" s="138"/>
      <c r="I198" s="138"/>
      <c r="J198" s="142"/>
      <c r="K198" s="28"/>
    </row>
    <row r="199" spans="1:11" ht="15" customHeight="1" x14ac:dyDescent="0.3">
      <c r="A199" s="29" t="s">
        <v>27</v>
      </c>
      <c r="B199" s="29" t="s">
        <v>28</v>
      </c>
      <c r="C199" s="30"/>
      <c r="D199" s="31"/>
      <c r="E199" s="32"/>
      <c r="F199" s="144" t="s">
        <v>29</v>
      </c>
      <c r="G199" s="29" t="s">
        <v>14</v>
      </c>
      <c r="H199" s="29" t="s">
        <v>16</v>
      </c>
      <c r="I199" s="3" t="s">
        <v>17</v>
      </c>
      <c r="J199" s="29" t="s">
        <v>30</v>
      </c>
      <c r="K199" s="23"/>
    </row>
    <row r="200" spans="1:11" ht="15" customHeight="1" x14ac:dyDescent="0.3">
      <c r="A200" s="64">
        <f>A183</f>
        <v>0</v>
      </c>
      <c r="B200" s="64"/>
      <c r="C200" s="65"/>
      <c r="D200" s="31"/>
      <c r="E200" s="35"/>
      <c r="F200" s="145"/>
      <c r="G200" s="36"/>
      <c r="H200" s="22"/>
      <c r="I200" s="22"/>
      <c r="J200" s="22">
        <f>G200*4+H200*4+I200*9</f>
        <v>0</v>
      </c>
      <c r="K200" s="23"/>
    </row>
    <row r="201" spans="1:11" ht="15" customHeight="1" x14ac:dyDescent="0.3">
      <c r="A201" s="1"/>
      <c r="B201" s="37">
        <f>A200-B200</f>
        <v>0</v>
      </c>
      <c r="C201" s="37"/>
      <c r="E201" s="38"/>
      <c r="F201" s="5"/>
      <c r="G201" s="5"/>
      <c r="H201" s="5"/>
      <c r="I201" s="5"/>
      <c r="J201" s="5"/>
      <c r="K201" s="61"/>
    </row>
    <row r="202" spans="1:11" ht="13.5" customHeight="1" x14ac:dyDescent="0.3">
      <c r="A202" s="39"/>
      <c r="B202" s="146" t="s">
        <v>31</v>
      </c>
      <c r="C202" s="147"/>
      <c r="D202" s="66">
        <f>J195</f>
        <v>44344</v>
      </c>
      <c r="E202" s="66">
        <f t="shared" ref="E202:J202" si="43">D202+1</f>
        <v>44345</v>
      </c>
      <c r="F202" s="66">
        <f t="shared" si="43"/>
        <v>44346</v>
      </c>
      <c r="G202" s="66">
        <f t="shared" si="43"/>
        <v>44347</v>
      </c>
      <c r="H202" s="66">
        <f t="shared" si="43"/>
        <v>44348</v>
      </c>
      <c r="I202" s="66">
        <f t="shared" si="43"/>
        <v>44349</v>
      </c>
      <c r="J202" s="66">
        <f t="shared" si="43"/>
        <v>44350</v>
      </c>
      <c r="K202" s="43"/>
    </row>
    <row r="203" spans="1:11" ht="13.5" customHeight="1" x14ac:dyDescent="0.3">
      <c r="A203" s="7"/>
      <c r="B203" s="148" t="s">
        <v>32</v>
      </c>
      <c r="C203" s="148" t="s">
        <v>33</v>
      </c>
      <c r="D203" s="67">
        <f>D202</f>
        <v>44344</v>
      </c>
      <c r="E203" s="68">
        <f t="shared" ref="E203:J203" si="44">D203+1</f>
        <v>44345</v>
      </c>
      <c r="F203" s="67">
        <f t="shared" si="44"/>
        <v>44346</v>
      </c>
      <c r="G203" s="68">
        <f t="shared" si="44"/>
        <v>44347</v>
      </c>
      <c r="H203" s="67">
        <f t="shared" si="44"/>
        <v>44348</v>
      </c>
      <c r="I203" s="68">
        <f t="shared" si="44"/>
        <v>44349</v>
      </c>
      <c r="J203" s="67">
        <f t="shared" si="44"/>
        <v>44350</v>
      </c>
      <c r="K203" s="8" t="s">
        <v>10</v>
      </c>
    </row>
    <row r="204" spans="1:11" ht="13.5" customHeight="1" x14ac:dyDescent="0.25">
      <c r="A204" s="10" t="s">
        <v>12</v>
      </c>
      <c r="B204" s="147"/>
      <c r="C204" s="147"/>
      <c r="D204" s="22"/>
      <c r="E204" s="22"/>
      <c r="F204" s="22"/>
      <c r="G204" s="22"/>
      <c r="H204" s="22"/>
      <c r="I204" s="22"/>
      <c r="J204" s="22"/>
      <c r="K204" s="14" t="e">
        <f t="shared" ref="K204:K208" si="45">AVERAGE(D204:J204)</f>
        <v>#DIV/0!</v>
      </c>
    </row>
    <row r="205" spans="1:11" ht="12.75" customHeight="1" x14ac:dyDescent="0.25">
      <c r="A205" s="14" t="s">
        <v>14</v>
      </c>
      <c r="B205" s="36">
        <f>G200-10</f>
        <v>-10</v>
      </c>
      <c r="C205" s="36">
        <f>G200+10</f>
        <v>10</v>
      </c>
      <c r="D205" s="36"/>
      <c r="E205" s="36"/>
      <c r="F205" s="36"/>
      <c r="G205" s="36"/>
      <c r="H205" s="36"/>
      <c r="I205" s="36"/>
      <c r="J205" s="36"/>
      <c r="K205" s="50" t="e">
        <f t="shared" si="45"/>
        <v>#DIV/0!</v>
      </c>
    </row>
    <row r="206" spans="1:11" ht="12.75" customHeight="1" x14ac:dyDescent="0.25">
      <c r="A206" s="14" t="s">
        <v>16</v>
      </c>
      <c r="B206" s="36">
        <f>H200-10</f>
        <v>-10</v>
      </c>
      <c r="C206" s="36">
        <f>H200+10</f>
        <v>10</v>
      </c>
      <c r="D206" s="22"/>
      <c r="E206" s="22"/>
      <c r="F206" s="36"/>
      <c r="G206" s="36"/>
      <c r="H206" s="36"/>
      <c r="I206" s="36"/>
      <c r="J206" s="36"/>
      <c r="K206" s="50" t="e">
        <f t="shared" si="45"/>
        <v>#DIV/0!</v>
      </c>
    </row>
    <row r="207" spans="1:11" ht="13.5" customHeight="1" x14ac:dyDescent="0.25">
      <c r="A207" s="14" t="s">
        <v>17</v>
      </c>
      <c r="B207" s="22">
        <f>I200-5</f>
        <v>-5</v>
      </c>
      <c r="C207" s="22">
        <f>I200+5</f>
        <v>5</v>
      </c>
      <c r="D207" s="22"/>
      <c r="E207" s="22"/>
      <c r="F207" s="36"/>
      <c r="G207" s="36"/>
      <c r="H207" s="36"/>
      <c r="I207" s="36"/>
      <c r="J207" s="36"/>
      <c r="K207" s="50" t="e">
        <f t="shared" si="45"/>
        <v>#DIV/0!</v>
      </c>
    </row>
    <row r="208" spans="1:11" ht="12.75" customHeight="1" x14ac:dyDescent="0.25">
      <c r="A208" s="14" t="s">
        <v>18</v>
      </c>
      <c r="B208" s="10"/>
      <c r="C208" s="10"/>
      <c r="D208" s="10" t="str">
        <f t="shared" ref="D208:J208" si="46">IF(VALUE(D205+D206+D207),SUM((D205*4),( D206*4),( D207*9)),"")</f>
        <v/>
      </c>
      <c r="E208" s="10" t="str">
        <f t="shared" si="46"/>
        <v/>
      </c>
      <c r="F208" s="10" t="str">
        <f t="shared" si="46"/>
        <v/>
      </c>
      <c r="G208" s="10" t="str">
        <f t="shared" si="46"/>
        <v/>
      </c>
      <c r="H208" s="10" t="str">
        <f t="shared" si="46"/>
        <v/>
      </c>
      <c r="I208" s="10" t="str">
        <f t="shared" si="46"/>
        <v/>
      </c>
      <c r="J208" s="10" t="str">
        <f t="shared" si="46"/>
        <v/>
      </c>
      <c r="K208" s="50" t="e">
        <f t="shared" si="45"/>
        <v>#DIV/0!</v>
      </c>
    </row>
    <row r="209" spans="1:11" ht="15" customHeight="1" x14ac:dyDescent="0.3">
      <c r="A209" s="2"/>
      <c r="B209" s="21"/>
      <c r="C209" s="21"/>
      <c r="D209" s="21"/>
      <c r="E209" s="21"/>
      <c r="F209" s="53"/>
      <c r="G209" s="54"/>
      <c r="H209" s="54"/>
      <c r="I209" s="21"/>
      <c r="J209" s="21"/>
      <c r="K209" s="1"/>
    </row>
    <row r="210" spans="1:11" ht="15" customHeight="1" x14ac:dyDescent="0.3">
      <c r="B210" s="55"/>
      <c r="C210" s="56" t="s">
        <v>21</v>
      </c>
      <c r="D210" s="22"/>
      <c r="E210" s="22"/>
      <c r="F210" s="57"/>
      <c r="G210" s="58"/>
      <c r="H210" s="59"/>
      <c r="I210" s="22"/>
      <c r="J210" s="22"/>
      <c r="K210" s="23"/>
    </row>
    <row r="211" spans="1:11" ht="15" customHeight="1" x14ac:dyDescent="0.3">
      <c r="A211" s="60"/>
      <c r="B211" s="1"/>
      <c r="C211" s="1"/>
      <c r="D211" s="1"/>
      <c r="E211" s="1"/>
      <c r="F211" s="1"/>
      <c r="G211" s="1"/>
      <c r="H211" s="1"/>
      <c r="I211" s="1"/>
      <c r="J211" s="1"/>
      <c r="K211" s="61"/>
    </row>
    <row r="212" spans="1:11" ht="15.75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</row>
    <row r="213" spans="1:11" ht="15.75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</row>
    <row r="214" spans="1:11" ht="15.75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</row>
    <row r="215" spans="1:11" ht="15.75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</row>
    <row r="216" spans="1:11" ht="15.75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</row>
    <row r="217" spans="1:11" ht="15.75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</row>
    <row r="218" spans="1:11" ht="15.75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</row>
    <row r="219" spans="1:11" ht="15.75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</row>
    <row r="220" spans="1:11" ht="15.75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</row>
    <row r="221" spans="1:11" ht="15.75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</row>
    <row r="222" spans="1:11" ht="15.75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</row>
    <row r="223" spans="1:11" ht="15.75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</row>
    <row r="224" spans="1:11" ht="15.75" customHeigh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</row>
    <row r="225" spans="1:11" ht="15.75" customHeigh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</row>
    <row r="226" spans="1:11" ht="15.75" customHeigh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</row>
    <row r="227" spans="1:11" ht="15.75" customHeigh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</row>
    <row r="228" spans="1:11" ht="15.75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</row>
    <row r="229" spans="1:11" ht="15.75" customHeigh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</row>
    <row r="230" spans="1:11" ht="15.75" customHeigh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</row>
    <row r="231" spans="1:11" ht="15.75" customHeigh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</row>
    <row r="232" spans="1:11" ht="15.75" customHeigh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</row>
    <row r="233" spans="1:11" ht="15.75" customHeigh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</row>
    <row r="234" spans="1:11" ht="15.75" customHeigh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</row>
    <row r="235" spans="1:11" ht="15.75" customHeigh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</row>
    <row r="236" spans="1:11" ht="15.75" customHeigh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</row>
    <row r="237" spans="1:11" ht="15.75" customHeigh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</row>
    <row r="238" spans="1:11" ht="15.75" customHeigh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</row>
    <row r="239" spans="1:11" ht="15.75" customHeigh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</row>
    <row r="240" spans="1:11" ht="15.75" customHeigh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</row>
    <row r="241" spans="1:11" ht="15.75" customHeigh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</row>
    <row r="242" spans="1:11" ht="15.75" customHeigh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</row>
    <row r="243" spans="1:11" ht="15.75" customHeigh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</row>
    <row r="244" spans="1:11" ht="15.75" customHeigh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</row>
    <row r="245" spans="1:11" ht="15.75" customHeigh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</row>
    <row r="246" spans="1:11" ht="15.75" customHeigh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</row>
    <row r="247" spans="1:11" ht="15.75" customHeigh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</row>
    <row r="248" spans="1:11" ht="15.75" customHeigh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</row>
    <row r="249" spans="1:11" ht="15.75" customHeigh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</row>
    <row r="250" spans="1:11" ht="15.75" customHeigh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</row>
    <row r="251" spans="1:11" ht="15.75" customHeigh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</row>
    <row r="252" spans="1:11" ht="15.75" customHeigh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</row>
    <row r="253" spans="1:11" ht="15.75" customHeigh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</row>
    <row r="254" spans="1:11" ht="15.75" customHeigh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</row>
    <row r="255" spans="1:11" ht="15.75" customHeigh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</row>
    <row r="256" spans="1:11" ht="15.75" customHeigh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</row>
    <row r="257" spans="1:11" ht="15.75" customHeigh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</row>
    <row r="258" spans="1:11" ht="15.75" customHeigh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</row>
    <row r="259" spans="1:11" ht="15.75" customHeigh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</row>
    <row r="260" spans="1:11" ht="15.75" customHeigh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</row>
    <row r="261" spans="1:11" ht="15.75" customHeigh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</row>
    <row r="262" spans="1:11" ht="15.75" customHeigh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</row>
    <row r="263" spans="1:11" ht="15.75" customHeigh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</row>
    <row r="264" spans="1:11" ht="15.75" customHeigh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</row>
    <row r="265" spans="1:11" ht="15.75" customHeigh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</row>
    <row r="266" spans="1:11" ht="15.75" customHeigh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</row>
    <row r="267" spans="1:11" ht="15.75" customHeigh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</row>
    <row r="268" spans="1:11" ht="15.75" customHeigh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</row>
    <row r="269" spans="1:11" ht="15.75" customHeigh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</row>
    <row r="270" spans="1:11" ht="15.75" customHeigh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</row>
    <row r="271" spans="1:11" ht="15.75" customHeigh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</row>
    <row r="272" spans="1:11" ht="15.75" customHeigh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</row>
    <row r="273" spans="1:11" ht="15.75" customHeigh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</row>
    <row r="274" spans="1:11" ht="15.75" customHeigh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</row>
    <row r="275" spans="1:11" ht="15.75" customHeigh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</row>
    <row r="276" spans="1:11" ht="15.75" customHeigh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</row>
    <row r="277" spans="1:11" ht="15.75" customHeigh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</row>
    <row r="278" spans="1:11" ht="15.75" customHeigh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</row>
    <row r="279" spans="1:11" ht="15.75" customHeigh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</row>
    <row r="280" spans="1:11" ht="15.75" customHeigh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</row>
    <row r="281" spans="1:11" ht="15.75" customHeigh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</row>
    <row r="282" spans="1:11" ht="15.75" customHeigh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</row>
    <row r="283" spans="1:11" ht="15.75" customHeigh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</row>
    <row r="284" spans="1:11" ht="15.75" customHeigh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</row>
    <row r="285" spans="1:11" ht="15.75" customHeigh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</row>
    <row r="286" spans="1:11" ht="15.75" customHeigh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</row>
    <row r="287" spans="1:11" ht="15.75" customHeigh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</row>
    <row r="288" spans="1:11" ht="15.75" customHeigh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</row>
    <row r="289" spans="1:11" ht="15.75" customHeigh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</row>
    <row r="290" spans="1:11" ht="15.75" customHeigh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</row>
    <row r="291" spans="1:11" ht="15.75" customHeigh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</row>
    <row r="292" spans="1:11" ht="15.75" customHeigh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</row>
    <row r="293" spans="1:11" ht="15.75" customHeigh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</row>
    <row r="294" spans="1:11" ht="15.75" customHeigh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</row>
    <row r="295" spans="1:11" ht="15.75" customHeigh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</row>
    <row r="296" spans="1:11" ht="15.75" customHeigh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</row>
    <row r="297" spans="1:11" ht="15.75" customHeigh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</row>
    <row r="298" spans="1:11" ht="15.75" customHeigh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</row>
    <row r="299" spans="1:11" ht="15.75" customHeigh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</row>
    <row r="300" spans="1:11" ht="15.75" customHeigh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</row>
    <row r="301" spans="1:11" ht="15.75" customHeigh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</row>
    <row r="302" spans="1:11" ht="15.75" customHeigh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</row>
    <row r="303" spans="1:11" ht="15.75" customHeigh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</row>
    <row r="304" spans="1:11" ht="15.75" customHeigh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</row>
    <row r="305" spans="1:11" ht="15.75" customHeigh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</row>
    <row r="306" spans="1:11" ht="15.75" customHeigh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</row>
    <row r="307" spans="1:11" ht="15.75" customHeigh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</row>
    <row r="308" spans="1:11" ht="15.75" customHeigh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</row>
    <row r="309" spans="1:11" ht="15.75" customHeigh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</row>
    <row r="310" spans="1:11" ht="15.75" customHeigh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</row>
    <row r="311" spans="1:11" ht="15.75" customHeigh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</row>
    <row r="312" spans="1:11" ht="15.75" customHeigh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</row>
    <row r="313" spans="1:11" ht="15.75" customHeigh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</row>
    <row r="314" spans="1:11" ht="15.75" customHeigh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</row>
    <row r="315" spans="1:11" ht="15.75" customHeigh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</row>
    <row r="316" spans="1:11" ht="15.75" customHeigh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</row>
    <row r="317" spans="1:11" ht="15.75" customHeigh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</row>
    <row r="318" spans="1:11" ht="15.75" customHeigh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</row>
    <row r="319" spans="1:11" ht="15.75" customHeigh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</row>
    <row r="320" spans="1:11" ht="15.75" customHeigh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</row>
    <row r="321" spans="1:11" ht="15.75" customHeigh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</row>
    <row r="322" spans="1:11" ht="15.75" customHeigh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</row>
    <row r="323" spans="1:11" ht="15.75" customHeigh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</row>
    <row r="324" spans="1:11" ht="15.75" customHeigh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</row>
    <row r="325" spans="1:11" ht="15.75" customHeigh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</row>
    <row r="326" spans="1:11" ht="15.75" customHeigh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</row>
    <row r="327" spans="1:11" ht="15.75" customHeigh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</row>
    <row r="328" spans="1:11" ht="15.75" customHeigh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</row>
    <row r="329" spans="1:11" ht="15.75" customHeigh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</row>
    <row r="330" spans="1:11" ht="15.75" customHeigh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</row>
    <row r="331" spans="1:11" ht="15.75" customHeigh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</row>
    <row r="332" spans="1:11" ht="15.75" customHeigh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</row>
    <row r="333" spans="1:11" ht="15.75" customHeigh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</row>
    <row r="334" spans="1:11" ht="15.75" customHeigh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</row>
    <row r="335" spans="1:11" ht="15.75" customHeigh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</row>
    <row r="336" spans="1:11" ht="15.75" customHeigh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</row>
    <row r="337" spans="1:11" ht="15.75" customHeigh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</row>
    <row r="338" spans="1:11" ht="15.75" customHeigh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</row>
    <row r="339" spans="1:11" ht="15.75" customHeigh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</row>
    <row r="340" spans="1:11" ht="15.75" customHeigh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</row>
    <row r="341" spans="1:11" ht="15.75" customHeigh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</row>
    <row r="342" spans="1:11" ht="15.75" customHeigh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</row>
    <row r="343" spans="1:11" ht="15.75" customHeigh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</row>
    <row r="344" spans="1:11" ht="15.75" customHeigh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</row>
    <row r="345" spans="1:11" ht="15.75" customHeigh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</row>
    <row r="346" spans="1:11" ht="15.75" customHeigh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</row>
    <row r="347" spans="1:11" ht="15.75" customHeigh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</row>
    <row r="348" spans="1:11" ht="15.75" customHeigh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</row>
    <row r="349" spans="1:11" ht="15.75" customHeigh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</row>
    <row r="350" spans="1:11" ht="15.75" customHeigh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</row>
    <row r="351" spans="1:11" ht="15.75" customHeigh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</row>
    <row r="352" spans="1:11" ht="15.75" customHeigh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</row>
    <row r="353" spans="1:11" ht="15.75" customHeigh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</row>
    <row r="354" spans="1:11" ht="15.75" customHeigh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</row>
    <row r="355" spans="1:11" ht="15.75" customHeigh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</row>
    <row r="356" spans="1:11" ht="15.75" customHeigh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</row>
    <row r="357" spans="1:11" ht="15.75" customHeigh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</row>
    <row r="358" spans="1:11" ht="15.75" customHeigh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</row>
    <row r="359" spans="1:11" ht="15.75" customHeigh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</row>
    <row r="360" spans="1:11" ht="15.75" customHeigh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</row>
    <row r="361" spans="1:11" ht="15.75" customHeigh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</row>
    <row r="362" spans="1:11" ht="15.75" customHeigh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</row>
    <row r="363" spans="1:11" ht="15.75" customHeigh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</row>
    <row r="364" spans="1:11" ht="15.75" customHeigh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</row>
    <row r="365" spans="1:11" ht="15.75" customHeigh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</row>
    <row r="366" spans="1:11" ht="15.75" customHeigh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</row>
    <row r="367" spans="1:11" ht="15.75" customHeigh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</row>
    <row r="368" spans="1:11" ht="15.75" customHeigh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</row>
    <row r="369" spans="1:11" ht="15.75" customHeigh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</row>
    <row r="370" spans="1:11" ht="15.75" customHeigh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</row>
    <row r="371" spans="1:11" ht="15.75" customHeigh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</row>
    <row r="372" spans="1:11" ht="15.75" customHeigh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</row>
    <row r="373" spans="1:11" ht="15.75" customHeigh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</row>
    <row r="374" spans="1:11" ht="15.75" customHeigh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</row>
    <row r="375" spans="1:11" ht="15.75" customHeigh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</row>
    <row r="376" spans="1:11" ht="15.75" customHeigh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</row>
    <row r="377" spans="1:11" ht="15.75" customHeigh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</row>
    <row r="378" spans="1:11" ht="15.75" customHeigh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</row>
    <row r="379" spans="1:11" ht="15.75" customHeigh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</row>
    <row r="380" spans="1:11" ht="15.75" customHeigh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</row>
    <row r="381" spans="1:11" ht="15.75" customHeigh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</row>
    <row r="382" spans="1:11" ht="15.75" customHeigh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</row>
    <row r="383" spans="1:11" ht="15.75" customHeigh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</row>
    <row r="384" spans="1:11" ht="15.75" customHeigh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</row>
    <row r="385" spans="1:11" ht="15.75" customHeigh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</row>
    <row r="386" spans="1:11" ht="15.75" customHeigh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</row>
    <row r="387" spans="1:11" ht="15.75" customHeigh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</row>
    <row r="388" spans="1:11" ht="15.75" customHeigh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</row>
    <row r="389" spans="1:11" ht="15.75" customHeigh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</row>
    <row r="390" spans="1:11" ht="15.75" customHeigh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</row>
    <row r="391" spans="1:11" ht="15.75" customHeigh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</row>
    <row r="392" spans="1:11" ht="15.75" customHeigh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</row>
    <row r="393" spans="1:11" ht="15.75" customHeigh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</row>
    <row r="394" spans="1:11" ht="15.75" customHeigh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</row>
    <row r="395" spans="1:11" ht="15.75" customHeigh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</row>
    <row r="396" spans="1:11" ht="15.75" customHeigh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</row>
    <row r="397" spans="1:11" ht="15.75" customHeigh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</row>
    <row r="398" spans="1:11" ht="15.75" customHeigh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</row>
    <row r="399" spans="1:11" ht="15.75" customHeigh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</row>
    <row r="400" spans="1:11" ht="15.75" customHeigh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</row>
    <row r="401" spans="1:11" ht="15.75" customHeigh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</row>
    <row r="402" spans="1:11" ht="15.75" customHeigh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</row>
    <row r="403" spans="1:11" ht="15.75" customHeigh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</row>
    <row r="404" spans="1:11" ht="15.75" customHeigh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</row>
    <row r="405" spans="1:11" ht="15.75" customHeigh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</row>
    <row r="406" spans="1:11" ht="15.75" customHeigh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</row>
    <row r="407" spans="1:11" ht="15.75" customHeigh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</row>
    <row r="408" spans="1:11" ht="15.75" customHeigh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</row>
    <row r="409" spans="1:11" ht="15.75" customHeigh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</row>
    <row r="410" spans="1:11" ht="15.75" customHeigh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</row>
    <row r="411" spans="1:11" ht="15.75" customHeigh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</row>
    <row r="412" spans="1:11" ht="15.75" customHeigh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</row>
    <row r="413" spans="1:11" ht="15.75" customHeigh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</row>
    <row r="414" spans="1:11" ht="15.75" customHeigh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</row>
    <row r="415" spans="1:11" ht="15.75" customHeigh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</row>
    <row r="416" spans="1:11" ht="15.75" customHeigh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</row>
    <row r="417" spans="1:11" ht="15.75" customHeigh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</row>
    <row r="418" spans="1:11" ht="15.75" customHeigh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</row>
    <row r="419" spans="1:11" ht="15.75" customHeigh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</row>
    <row r="420" spans="1:11" ht="15.75" customHeigh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</row>
    <row r="421" spans="1:11" ht="15.75" customHeigh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</row>
    <row r="422" spans="1:11" ht="15.75" customHeigh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</row>
    <row r="423" spans="1:11" ht="15.75" customHeigh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</row>
    <row r="424" spans="1:11" ht="15.75" customHeigh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</row>
    <row r="425" spans="1:11" ht="15.75" customHeigh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</row>
    <row r="426" spans="1:11" ht="15.75" customHeigh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</row>
    <row r="427" spans="1:11" ht="15.75" customHeigh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</row>
    <row r="428" spans="1:11" ht="15.75" customHeigh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</row>
    <row r="429" spans="1:11" ht="15.75" customHeigh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</row>
    <row r="430" spans="1:11" ht="15.75" customHeigh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</row>
  </sheetData>
  <mergeCells count="108">
    <mergeCell ref="F148:F149"/>
    <mergeCell ref="B151:C151"/>
    <mergeCell ref="B152:B153"/>
    <mergeCell ref="C152:C153"/>
    <mergeCell ref="A161:G162"/>
    <mergeCell ref="I178:I179"/>
    <mergeCell ref="J178:K179"/>
    <mergeCell ref="A163:A164"/>
    <mergeCell ref="B163:J164"/>
    <mergeCell ref="F165:F166"/>
    <mergeCell ref="B168:C168"/>
    <mergeCell ref="B169:B170"/>
    <mergeCell ref="C169:C170"/>
    <mergeCell ref="A178:G179"/>
    <mergeCell ref="A197:A198"/>
    <mergeCell ref="B197:J198"/>
    <mergeCell ref="F199:F200"/>
    <mergeCell ref="B202:C202"/>
    <mergeCell ref="B203:B204"/>
    <mergeCell ref="C203:C204"/>
    <mergeCell ref="A180:A181"/>
    <mergeCell ref="B180:J181"/>
    <mergeCell ref="F182:F183"/>
    <mergeCell ref="B185:C185"/>
    <mergeCell ref="B186:B187"/>
    <mergeCell ref="C186:C187"/>
    <mergeCell ref="A195:G196"/>
    <mergeCell ref="I195:I196"/>
    <mergeCell ref="J195:K196"/>
    <mergeCell ref="F131:F132"/>
    <mergeCell ref="B134:C134"/>
    <mergeCell ref="B135:B136"/>
    <mergeCell ref="C135:C136"/>
    <mergeCell ref="A144:G145"/>
    <mergeCell ref="I161:I162"/>
    <mergeCell ref="J161:K162"/>
    <mergeCell ref="I110:I111"/>
    <mergeCell ref="J110:K111"/>
    <mergeCell ref="I144:I145"/>
    <mergeCell ref="J144:K145"/>
    <mergeCell ref="A112:A113"/>
    <mergeCell ref="B112:J113"/>
    <mergeCell ref="F114:F115"/>
    <mergeCell ref="B117:C117"/>
    <mergeCell ref="B118:B119"/>
    <mergeCell ref="C118:C119"/>
    <mergeCell ref="A127:G128"/>
    <mergeCell ref="A129:A130"/>
    <mergeCell ref="B129:J130"/>
    <mergeCell ref="I127:I128"/>
    <mergeCell ref="J127:K128"/>
    <mergeCell ref="A146:A147"/>
    <mergeCell ref="B146:J147"/>
    <mergeCell ref="A95:A96"/>
    <mergeCell ref="B95:J96"/>
    <mergeCell ref="F97:F98"/>
    <mergeCell ref="B100:C100"/>
    <mergeCell ref="B101:B102"/>
    <mergeCell ref="C101:C102"/>
    <mergeCell ref="A110:G111"/>
    <mergeCell ref="I93:I94"/>
    <mergeCell ref="J93:K94"/>
    <mergeCell ref="A78:A79"/>
    <mergeCell ref="B78:J79"/>
    <mergeCell ref="F80:F81"/>
    <mergeCell ref="B83:C83"/>
    <mergeCell ref="B84:B85"/>
    <mergeCell ref="C84:C85"/>
    <mergeCell ref="A93:G94"/>
    <mergeCell ref="I76:I77"/>
    <mergeCell ref="J76:K77"/>
    <mergeCell ref="A61:A62"/>
    <mergeCell ref="B61:J62"/>
    <mergeCell ref="F63:F64"/>
    <mergeCell ref="B66:C66"/>
    <mergeCell ref="B67:B68"/>
    <mergeCell ref="C67:C68"/>
    <mergeCell ref="A76:G77"/>
    <mergeCell ref="I59:I60"/>
    <mergeCell ref="J59:K60"/>
    <mergeCell ref="A59:G60"/>
    <mergeCell ref="B27:J28"/>
    <mergeCell ref="F29:F30"/>
    <mergeCell ref="A27:A28"/>
    <mergeCell ref="B32:C32"/>
    <mergeCell ref="B33:B34"/>
    <mergeCell ref="C33:C34"/>
    <mergeCell ref="A42:G43"/>
    <mergeCell ref="I42:I43"/>
    <mergeCell ref="J42:K43"/>
    <mergeCell ref="A25:G26"/>
    <mergeCell ref="I25:I26"/>
    <mergeCell ref="J25:K26"/>
    <mergeCell ref="A44:A45"/>
    <mergeCell ref="B44:J45"/>
    <mergeCell ref="F46:F47"/>
    <mergeCell ref="B49:C49"/>
    <mergeCell ref="B50:B51"/>
    <mergeCell ref="C50:C51"/>
    <mergeCell ref="A2:K2"/>
    <mergeCell ref="A10:G11"/>
    <mergeCell ref="I10:I11"/>
    <mergeCell ref="J10:K11"/>
    <mergeCell ref="D5:I8"/>
    <mergeCell ref="F12:F13"/>
    <mergeCell ref="B15:C15"/>
    <mergeCell ref="B16:B17"/>
    <mergeCell ref="C16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YOUR INFO</vt:lpstr>
      <vt:lpstr>5-DAY TRACKING</vt:lpstr>
      <vt:lpstr>SHED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Morris</dc:creator>
  <cp:lastModifiedBy>Admin</cp:lastModifiedBy>
  <dcterms:created xsi:type="dcterms:W3CDTF">2021-03-08T21:46:43Z</dcterms:created>
  <dcterms:modified xsi:type="dcterms:W3CDTF">2021-03-08T21:50:03Z</dcterms:modified>
</cp:coreProperties>
</file>